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3" activeTab="4"/>
  </bookViews>
  <sheets>
    <sheet name="Návrh rozpočtu 2019" sheetId="1" r:id="rId1"/>
    <sheet name="Rozpočet obce 2019" sheetId="2" r:id="rId2"/>
    <sheet name="Návrh rozpočtu 2020" sheetId="3" r:id="rId3"/>
    <sheet name="NÁVRH ROZPOČTU 2022" sheetId="4" r:id="rId4"/>
    <sheet name="ROZPOČET 2022" sheetId="5" r:id="rId5"/>
  </sheets>
  <definedNames/>
  <calcPr fullCalcOnLoad="1"/>
</workbook>
</file>

<file path=xl/sharedStrings.xml><?xml version="1.0" encoding="utf-8"?>
<sst xmlns="http://schemas.openxmlformats.org/spreadsheetml/2006/main" count="1664" uniqueCount="301">
  <si>
    <t>NÁVRH  ROZPOČTU OBCE TOVÉŘ 2019 - PŘÍJMY</t>
  </si>
  <si>
    <t>PAR</t>
  </si>
  <si>
    <t>POL</t>
  </si>
  <si>
    <t>NÁZEV</t>
  </si>
  <si>
    <t>ROZPOČET  2018 po změnách</t>
  </si>
  <si>
    <t>Rozpočet 2019</t>
  </si>
  <si>
    <t>DAŇOVÉ PŘÍJMY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</si>
  <si>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</si>
  <si>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</si>
  <si>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stážkou</t>
  </si>
  <si>
    <t xml:space="preserve"> Daň z příjmů právnických osob</t>
  </si>
  <si>
    <t xml:space="preserve"> Daň z příjmů právnických osob za obce</t>
  </si>
  <si>
    <t xml:space="preserve"> Daň z přidané hodnoty</t>
  </si>
  <si>
    <t xml:space="preserve"> Poplatek za provoz, shrom. a likvidaci odpadů</t>
  </si>
  <si>
    <t xml:space="preserve"> Poplatek ze psů</t>
  </si>
  <si>
    <t xml:space="preserve"> Správní poplatky</t>
  </si>
  <si>
    <t xml:space="preserve"> Daň z hazardních her</t>
  </si>
  <si>
    <t xml:space="preserve"> Daň z nemovitých věcí</t>
  </si>
  <si>
    <t>1 xxx</t>
  </si>
  <si>
    <t>Celkem</t>
  </si>
  <si>
    <t xml:space="preserve"> Neinv. přijaté transfery z všeob. pokladní správy SR</t>
  </si>
  <si>
    <t xml:space="preserve"> </t>
  </si>
  <si>
    <t xml:space="preserve"> Neinv.přijaté transfery ze SR v rámci souhrn. dotací</t>
  </si>
  <si>
    <t xml:space="preserve"> Neinv. přijaté transery od obcí</t>
  </si>
  <si>
    <t xml:space="preserve"> Investiční přijaté transfery od krajů</t>
  </si>
  <si>
    <t xml:space="preserve"> Investiční přijaté transfery od EU</t>
  </si>
  <si>
    <t>4xxx</t>
  </si>
  <si>
    <t xml:space="preserve"> Celkem</t>
  </si>
  <si>
    <t>DAŇOVÉ PŘÍJMY CELKEM</t>
  </si>
  <si>
    <t>NEDAŃOVÉ PŘÍJMY</t>
  </si>
  <si>
    <t xml:space="preserve"> Příjmy z pronájmu pozemků (pole)</t>
  </si>
  <si>
    <t>2xxx</t>
  </si>
  <si>
    <t xml:space="preserve"> Ostatní zemědělská a potravinářská činnost</t>
  </si>
  <si>
    <t xml:space="preserve"> Příjmy z poskytování služeb  (vodné ob.byty)</t>
  </si>
  <si>
    <t xml:space="preserve"> Přijmy z pronájmu ost. nemovit. (pronájemm infrastr.)</t>
  </si>
  <si>
    <t xml:space="preserve"> Pitná voda</t>
  </si>
  <si>
    <t xml:space="preserve"> Příjmy z poskytování služeb a výrobků</t>
  </si>
  <si>
    <t xml:space="preserve"> Odvádění a čištění odpadních vod </t>
  </si>
  <si>
    <t xml:space="preserve"> Činnosti knihovnické</t>
  </si>
  <si>
    <t xml:space="preserve"> Přijmy z poskytování služeb a výrobků</t>
  </si>
  <si>
    <t xml:space="preserve"> Přijmy z pronájmu ost. nemovitostí a jejich částí</t>
  </si>
  <si>
    <t xml:space="preserve"> Zájmová činnost v kultuře</t>
  </si>
  <si>
    <t xml:space="preserve"> Přiaté neinvestiční dary</t>
  </si>
  <si>
    <t>Ostatní záležitosti kultury, církví a sděl. Prostř.</t>
  </si>
  <si>
    <t xml:space="preserve"> Sportovní zařízení v majetku obce</t>
  </si>
  <si>
    <t xml:space="preserve"> Příjmy z poskytování služeb a výrobků (energie č.p. 18)</t>
  </si>
  <si>
    <t xml:space="preserve"> Přijmy z pronájmu ost. nemovit. (nájemnéobecní byty)</t>
  </si>
  <si>
    <t xml:space="preserve"> Přijaté nekapitálové příspěvky a náhrady</t>
  </si>
  <si>
    <t xml:space="preserve"> Bytové hospodářství</t>
  </si>
  <si>
    <t xml:space="preserve"> Příjmy z poskytování služeb  </t>
  </si>
  <si>
    <t xml:space="preserve"> Přijmy z pronájmu ost. nemovit </t>
  </si>
  <si>
    <t xml:space="preserve"> Nebytové hospodářství</t>
  </si>
  <si>
    <t xml:space="preserve"> Příjmy z pronájmu movitých věcí</t>
  </si>
  <si>
    <t xml:space="preserve">Výstavba a údržba místních inženýrských sítí </t>
  </si>
  <si>
    <t xml:space="preserve"> Příjmy z prodeje zboží </t>
  </si>
  <si>
    <t xml:space="preserve"> Sběr a svoz komunálních odpadů</t>
  </si>
  <si>
    <t xml:space="preserve"> Využívání a zneškodňování komunálních odpadů</t>
  </si>
  <si>
    <t xml:space="preserve"> Ostatní příjmy z vlastní činnosti</t>
  </si>
  <si>
    <t xml:space="preserve"> Příjmy z prodeje ostatních nemovitostí</t>
  </si>
  <si>
    <t xml:space="preserve"> Činnost místní správy</t>
  </si>
  <si>
    <t xml:space="preserve"> Příjmy z úroků</t>
  </si>
  <si>
    <t xml:space="preserve"> Příjmy z podílůna zisku a divident</t>
  </si>
  <si>
    <t xml:space="preserve"> Obecné příjmy a výdaje z finančních operací</t>
  </si>
  <si>
    <t xml:space="preserve"> Převody vlastním fondům  v rozpočtech územn</t>
  </si>
  <si>
    <t>Ostatní činnosti</t>
  </si>
  <si>
    <t>NEDAŃOVÉ PŘÍJMY CELKEM</t>
  </si>
  <si>
    <t xml:space="preserve">CELKOVÝ SOUČET PŘÍJMŮ </t>
  </si>
  <si>
    <t>Vypracoval: Miloslava Mikšíková, Miroslav Majer</t>
  </si>
  <si>
    <t>NÁVRH ROZPOČTU OBCE TOVÉŘ 2019 - VÝDAJE</t>
  </si>
  <si>
    <t xml:space="preserve"> Nákup materiálu jinde nespecifikovaný (stromy výsadba)</t>
  </si>
  <si>
    <t xml:space="preserve"> Nákup ostatních služeb (deratizace)</t>
  </si>
  <si>
    <t xml:space="preserve"> Pěstební činnost</t>
  </si>
  <si>
    <t>Nákup materiálu</t>
  </si>
  <si>
    <t xml:space="preserve"> Nákup ostatních služeb (zimní údržba)</t>
  </si>
  <si>
    <t xml:space="preserve"> Opravy a udržování (oprava místních komunikací)</t>
  </si>
  <si>
    <t xml:space="preserve"> Budovy, haly, stavby (komunikace Za humny)</t>
  </si>
  <si>
    <t xml:space="preserve"> Silnice </t>
  </si>
  <si>
    <t xml:space="preserve"> Zpracování dat</t>
  </si>
  <si>
    <t xml:space="preserve"> Nákup ostatních služeb</t>
  </si>
  <si>
    <t xml:space="preserve"> Opravy a udržování </t>
  </si>
  <si>
    <t xml:space="preserve"> Ostatní záležitosti pozemních komunikací </t>
  </si>
  <si>
    <t xml:space="preserve"> Výdaje na dopravní územní obslužnost</t>
  </si>
  <si>
    <t xml:space="preserve"> Dopravní obslužnost veřejnými službami</t>
  </si>
  <si>
    <t xml:space="preserve"> Studená voda (OÚ, obecní byty, MŠ, KD)</t>
  </si>
  <si>
    <t xml:space="preserve"> Pitná voda - OÚ, MŠ, obecní byty</t>
  </si>
  <si>
    <t xml:space="preserve"> Platry zaměstnanců</t>
  </si>
  <si>
    <t xml:space="preserve"> Povinné pojištění- socální</t>
  </si>
  <si>
    <t xml:space="preserve"> Povinné pojištění- zdravotní</t>
  </si>
  <si>
    <t xml:space="preserve"> Elektrická energie</t>
  </si>
  <si>
    <t xml:space="preserve"> Nákup ostatních služeb (stočné)</t>
  </si>
  <si>
    <t xml:space="preserve"> Budovy, haly, stavby</t>
  </si>
  <si>
    <t xml:space="preserve"> Odvádění a čištění odpadních vod</t>
  </si>
  <si>
    <t xml:space="preserve"> Drobný hmotný dlouhodobý majetek</t>
  </si>
  <si>
    <t xml:space="preserve"> Neinvestiční příspěvky </t>
  </si>
  <si>
    <t xml:space="preserve"> Mateřské školy</t>
  </si>
  <si>
    <t xml:space="preserve"> Ostatní osobní výdaje (mzda)</t>
  </si>
  <si>
    <t xml:space="preserve"> Knihy, učební pomůcky a tisk</t>
  </si>
  <si>
    <t xml:space="preserve"> Nákup materiálu</t>
  </si>
  <si>
    <t xml:space="preserve"> Nákup ostatních služeb </t>
  </si>
  <si>
    <t xml:space="preserve"> Ostatní záležitosti kultury </t>
  </si>
  <si>
    <t xml:space="preserve"> Opravy a udržování</t>
  </si>
  <si>
    <t xml:space="preserve"> Pořízení,zachování a obnova historických památek</t>
  </si>
  <si>
    <t xml:space="preserve"> Nákup ostatních služeb ( správní poplatky )</t>
  </si>
  <si>
    <t xml:space="preserve"> Rozhlas a televize</t>
  </si>
  <si>
    <t xml:space="preserve"> Ostatní osobní výdaje</t>
  </si>
  <si>
    <t xml:space="preserve"> Nákup materiálu jinde nespecifikovaný</t>
  </si>
  <si>
    <t xml:space="preserve"> Pohoštění</t>
  </si>
  <si>
    <t xml:space="preserve"> Věcné dary</t>
  </si>
  <si>
    <t xml:space="preserve"> Dary obyvatelstvu</t>
  </si>
  <si>
    <t xml:space="preserve"> Ostatní záležitosti kultury, církví a sdělovacích prostředků</t>
  </si>
  <si>
    <t xml:space="preserve"> Drobný hmotný dlouhodobý majetek  </t>
  </si>
  <si>
    <t xml:space="preserve"> Nákup materiálu jinde nespecifikovaný </t>
  </si>
  <si>
    <t xml:space="preserve"> Plyn (KD)</t>
  </si>
  <si>
    <t xml:space="preserve"> Elektrická energie (KD)</t>
  </si>
  <si>
    <t xml:space="preserve"> Nákup ostatních služeb (revize hřiště)</t>
  </si>
  <si>
    <t xml:space="preserve"> Využití volného času dětí a mládeže</t>
  </si>
  <si>
    <t xml:space="preserve"> Nákup materiálu jinde nespicifikovaný</t>
  </si>
  <si>
    <t xml:space="preserve"> Plyn</t>
  </si>
  <si>
    <t xml:space="preserve">  </t>
  </si>
  <si>
    <t xml:space="preserve"> Bytové hospodářství </t>
  </si>
  <si>
    <t xml:space="preserve"> Budovy, haly a stavby (fasáda OÚ)</t>
  </si>
  <si>
    <t xml:space="preserve"> Veřejné osvětlení</t>
  </si>
  <si>
    <t xml:space="preserve"> Ostatní nákupy dlouhodobého nehmot. majetku</t>
  </si>
  <si>
    <t xml:space="preserve"> Územní plánování</t>
  </si>
  <si>
    <t xml:space="preserve"> Platby daní a poplatků státnímu rozpočtu</t>
  </si>
  <si>
    <t xml:space="preserve"> Pozemky (nákup)</t>
  </si>
  <si>
    <t xml:space="preserve"> Komunální služby a územní rozvoj (nákup pozemků)</t>
  </si>
  <si>
    <t xml:space="preserve"> Sběr a svoz nebezpečných odpadů</t>
  </si>
  <si>
    <t xml:space="preserve"> Drobný hmnotný dlouhodobý majetek</t>
  </si>
  <si>
    <r>
      <t xml:space="preserve"> </t>
    </r>
    <r>
      <rPr>
        <sz val="10"/>
        <rFont val="Arial"/>
        <family val="2"/>
      </rPr>
      <t>Nákup zboží (za účelem dalšího prodeje)</t>
    </r>
  </si>
  <si>
    <t xml:space="preserve"> Ochranné pomůcky</t>
  </si>
  <si>
    <t xml:space="preserve"> Drobný hmotný dlouhodobý majetek (nákup stroj. parku)</t>
  </si>
  <si>
    <t xml:space="preserve"> Úroky vlastní</t>
  </si>
  <si>
    <t xml:space="preserve"> Pohonné hmoty a maziva</t>
  </si>
  <si>
    <t xml:space="preserve"> Péče o vzhled obcí a veřejnou zeleň</t>
  </si>
  <si>
    <t xml:space="preserve"> Neinvestiční trans. Obecně prospěšných spol.</t>
  </si>
  <si>
    <t xml:space="preserve"> Neinvestiční transfery obcím</t>
  </si>
  <si>
    <t xml:space="preserve"> Požární ochrana - dobrovolná část</t>
  </si>
  <si>
    <t xml:space="preserve"> Odměny členů zastupitelstva obcí </t>
  </si>
  <si>
    <t xml:space="preserve"> Povinné pojištění na sociální zabezpečení</t>
  </si>
  <si>
    <t xml:space="preserve"> Povinné pojištění na veřejné zdravotní pojištění</t>
  </si>
  <si>
    <t xml:space="preserve"> Zastupitelstva obcí</t>
  </si>
  <si>
    <t xml:space="preserve"> Ostatní platy</t>
  </si>
  <si>
    <t xml:space="preserve"> Ostatní povinné pojistné placené zaměstnavatelem</t>
  </si>
  <si>
    <t xml:space="preserve"> Nákup materiálu j.n.</t>
  </si>
  <si>
    <t xml:space="preserve"> Cestovné (tuzemské i zahraniční)</t>
  </si>
  <si>
    <t>Volby do zastupitelstev  územních samospráv</t>
  </si>
  <si>
    <t xml:space="preserve"> Poštovní služby</t>
  </si>
  <si>
    <t xml:space="preserve"> Nákup ostaních služeb</t>
  </si>
  <si>
    <t>Volba prezidenta republiky</t>
  </si>
  <si>
    <t xml:space="preserve"> Platy zaměstnanců v pracovním poměru</t>
  </si>
  <si>
    <t xml:space="preserve"> Povinné pojistné na úrazové pojištění</t>
  </si>
  <si>
    <t xml:space="preserve"> Odměny za užití duševního vlastnictví</t>
  </si>
  <si>
    <t xml:space="preserve"> Odměny za užití počítačových programů</t>
  </si>
  <si>
    <t xml:space="preserve"> Služby telekomunikací a radiokomunikací</t>
  </si>
  <si>
    <t xml:space="preserve"> Konzultační, poradenské a právní služby</t>
  </si>
  <si>
    <t xml:space="preserve"> Služby školení a vzdělávání</t>
  </si>
  <si>
    <t xml:space="preserve"> Zpracování dat a služby související s informacemi</t>
  </si>
  <si>
    <t xml:space="preserve"> Opravy audržování</t>
  </si>
  <si>
    <t xml:space="preserve"> Programové vybavení</t>
  </si>
  <si>
    <t xml:space="preserve"> Ostatní nákupy j.n.</t>
  </si>
  <si>
    <t xml:space="preserve"> Poskytované zálohy vlastní pokladně</t>
  </si>
  <si>
    <t xml:space="preserve"> Neinvestiční transfery obecně prosp. spolkům</t>
  </si>
  <si>
    <t xml:space="preserve"> Neinvestiční transfery církvíma náb. Spolkům</t>
  </si>
  <si>
    <t xml:space="preserve"> Ostatní neinv.transfery neziskovým a podobným org.</t>
  </si>
  <si>
    <t xml:space="preserve"> Ostatní neinvestiční trans. veř. rozp. Území úr</t>
  </si>
  <si>
    <t xml:space="preserve"> Nákup kolků</t>
  </si>
  <si>
    <t xml:space="preserve"> Náhrady mezd v době nemoci</t>
  </si>
  <si>
    <t xml:space="preserve"> Budovy, haly, a stavby</t>
  </si>
  <si>
    <t xml:space="preserve"> Služby peněžních ústavů</t>
  </si>
  <si>
    <t xml:space="preserve"> Pojištění funkčně nespecifikované</t>
  </si>
  <si>
    <t>Převody vlastním rozpočtovým účtům</t>
  </si>
  <si>
    <t xml:space="preserve"> Převody vlastním fondům v rozpočtech </t>
  </si>
  <si>
    <t xml:space="preserve"> Platby daní a poplatků krajům, obcím</t>
  </si>
  <si>
    <t xml:space="preserve"> Ostatní finanční operace</t>
  </si>
  <si>
    <t xml:space="preserve"> Vratky VRÚÚ transferů poskytnutých v minulých rozp.</t>
  </si>
  <si>
    <t xml:space="preserve"> Finanční vypořádání minulých let</t>
  </si>
  <si>
    <t xml:space="preserve"> Vratky transferů poskytnutých z veř. rozpočtu</t>
  </si>
  <si>
    <t xml:space="preserve"> Budovy haly stavby</t>
  </si>
  <si>
    <t xml:space="preserve"> Ostatní činnosti jinde nespecifikovány (finanční rezerva)</t>
  </si>
  <si>
    <t>CELKOVÝ SOUČET</t>
  </si>
  <si>
    <t>Rozpočtové příjmy celkem</t>
  </si>
  <si>
    <t>Rozpočtové výdaje celkem</t>
  </si>
  <si>
    <t>Rozdíl mezi příjmy a výdaji</t>
  </si>
  <si>
    <t>PŘÍJMY 2019</t>
  </si>
  <si>
    <t>ZŮSTATEK Z ROKU 2018</t>
  </si>
  <si>
    <t>PŘÍJMY 2019 VČETNĚ ZŮSTATKU Z ROKU 2018</t>
  </si>
  <si>
    <t xml:space="preserve">VÝDAJE CELKEM 2019 </t>
  </si>
  <si>
    <t>BILANCE(+ PŘEBYTEK/- SCHODEK) rezerva</t>
  </si>
  <si>
    <t>Změny stavů krátkodobých prostředků na bankovních účtech</t>
  </si>
  <si>
    <t>Uhrazené splátky dlouhodobých přijatých půjček</t>
  </si>
  <si>
    <t xml:space="preserve">DĚLENÍ ROZPOČTU DLE TŘÍD </t>
  </si>
  <si>
    <t>Kč</t>
  </si>
  <si>
    <t>1xxx</t>
  </si>
  <si>
    <t>Daňové příjmy</t>
  </si>
  <si>
    <t>Nedaňové příjmy</t>
  </si>
  <si>
    <t>3xxx</t>
  </si>
  <si>
    <t>Kapitálové transfery</t>
  </si>
  <si>
    <t>Přijaté transfery (dotace)</t>
  </si>
  <si>
    <t>5xxx</t>
  </si>
  <si>
    <t>Běžné výdaje</t>
  </si>
  <si>
    <t>6xxx</t>
  </si>
  <si>
    <t>Investiční výdaje</t>
  </si>
  <si>
    <t>8xxx</t>
  </si>
  <si>
    <t>Financování</t>
  </si>
  <si>
    <t>ZŮSTATEK  Z ROKU 2018</t>
  </si>
  <si>
    <t xml:space="preserve"> Zrušený odvod z loterií apod. her kromě výher. př.</t>
  </si>
  <si>
    <t xml:space="preserve">VYVĚŠENO DNE :14.11.2018   SEJMUTO DNE:………………………………………SCHVÁLENO DNE:…………………………..               </t>
  </si>
  <si>
    <t xml:space="preserve">VYVĚŠENO DNE : 14.11.2018         SEJMUTO DNE:………………………………………SCHVÁLENO DNE:…………………………..               </t>
  </si>
  <si>
    <t>ROZPOČET OBCE TOVÉŘ 2019 - PŘÍJMY</t>
  </si>
  <si>
    <t>ROZPOČET  OBCE TOVÉŘ 2019 - VÝDAJE</t>
  </si>
  <si>
    <t xml:space="preserve"> NÁVRH ROZPOČTU OBCE TOVÉŘ 2020 - PŘÍJMY</t>
  </si>
  <si>
    <t>Rozpočet 2020</t>
  </si>
  <si>
    <t>Rozpočet 2019 po změnách</t>
  </si>
  <si>
    <t xml:space="preserve"> Přijaté pojistné náhrady</t>
  </si>
  <si>
    <t>Příjmy  z prodeje akcí</t>
  </si>
  <si>
    <t>Neidentifikované příjmy</t>
  </si>
  <si>
    <t xml:space="preserve"> Ostatní činnosti</t>
  </si>
  <si>
    <t xml:space="preserve"> Budovy, haly, stavby </t>
  </si>
  <si>
    <t xml:space="preserve"> Platy zaměstnanců</t>
  </si>
  <si>
    <t xml:space="preserve"> Poskytnuté náhrady</t>
  </si>
  <si>
    <t xml:space="preserve"> Nákup materiálu j,n.</t>
  </si>
  <si>
    <t xml:space="preserve"> Voda</t>
  </si>
  <si>
    <t xml:space="preserve"> Budovy, haly a stavby </t>
  </si>
  <si>
    <t xml:space="preserve"> Pitná voda </t>
  </si>
  <si>
    <t xml:space="preserve"> Potraviny</t>
  </si>
  <si>
    <t xml:space="preserve"> Volby do Evropského parlamentu</t>
  </si>
  <si>
    <t xml:space="preserve"> Drobný hmotný dlouhodobý majetek </t>
  </si>
  <si>
    <t xml:space="preserve"> Ostatní neinv.transfery obyvatelům</t>
  </si>
  <si>
    <t xml:space="preserve"> Zákl příděl FKSP a soc. fondu obce</t>
  </si>
  <si>
    <t xml:space="preserve"> Ostatní neivestiční výdaje</t>
  </si>
  <si>
    <t>PŘÍJMY 2020</t>
  </si>
  <si>
    <t>ZŮSTATEK Z ROKU 2019</t>
  </si>
  <si>
    <t>PŘÍJMY 2020 VČETNĚ ZŮSTATKU Z ROKU 2019</t>
  </si>
  <si>
    <t xml:space="preserve">VÝDAJE CELKEM 2020 </t>
  </si>
  <si>
    <t>Uhrazené splátky dlouhodobých přijatých půjček pozemek 156</t>
  </si>
  <si>
    <t>Uhrazené splátky dlouhodobých přijatých půjček bytovky 171</t>
  </si>
  <si>
    <t>ZŮSTATEK  Z ROKU 2019</t>
  </si>
  <si>
    <t xml:space="preserve"> Stroje, přístroje a zařízení</t>
  </si>
  <si>
    <t xml:space="preserve"> Rezerva na krizová opatření</t>
  </si>
  <si>
    <t xml:space="preserve">VYVĚŠENO DNE :   SEJMUTO DNE:………………………………………SCHVÁLENO DNE:…………………………..               </t>
  </si>
  <si>
    <t>NÁVRH ROZPOČTU  OBCE TOVÉŘ 2020 - VÝDAJE</t>
  </si>
  <si>
    <t xml:space="preserve">VYVĚŠENO DNE :          SEJMUTO DNE:………………………………………SCHVÁLENO DNE:…………………………..               </t>
  </si>
  <si>
    <t xml:space="preserve">VYVĚŠENO DNE :         SEJMUTO DNE:………………………………………SCHVÁLENO DNE:…………………………..               </t>
  </si>
  <si>
    <t>Rozpočtové příjmy celkem 2020</t>
  </si>
  <si>
    <t>Rozpočtové výdaje celkem 2020</t>
  </si>
  <si>
    <t>Rozdíl mezi příjmy a výdaji 2020</t>
  </si>
  <si>
    <t xml:space="preserve"> Sociální fond</t>
  </si>
  <si>
    <t>Očekávaná skutečnost 2020</t>
  </si>
  <si>
    <t xml:space="preserve"> Osatní neinv. přijaté transery ze st. rozpočtu</t>
  </si>
  <si>
    <t>Návrh rozpočtu 2021</t>
  </si>
  <si>
    <t xml:space="preserve"> Vratky transferů poskytnutých z veřejných prostř.</t>
  </si>
  <si>
    <t xml:space="preserve"> Přijmy z prodeje drobného dlouh.hm. majetku</t>
  </si>
  <si>
    <t>Výdaje rozpočtu 2021  celkem, včetně dlouhodobých splátek půjček</t>
  </si>
  <si>
    <t xml:space="preserve"> Ostatní nákupy dlouhodobého nehmnotného majetku</t>
  </si>
  <si>
    <t xml:space="preserve"> Ostatní zájmová činnost a rekreace</t>
  </si>
  <si>
    <t xml:space="preserve"> Nákup dlouhodobého hnotmného majetku</t>
  </si>
  <si>
    <t xml:space="preserve"> Drobný hmotný dlouhodobý majetek (nákup stroj. Par</t>
  </si>
  <si>
    <t xml:space="preserve"> Krizová opatření</t>
  </si>
  <si>
    <t xml:space="preserve"> Přijmy z pronájmu ost. nemovit. (nájemné obecní byty)</t>
  </si>
  <si>
    <t>Rozpočet 2021</t>
  </si>
  <si>
    <t>Rozpočet 2022</t>
  </si>
  <si>
    <t>DĚLENÍ ROZPOČTU DLE TŘÍD  2022</t>
  </si>
  <si>
    <t>Očekávaná skutečnost 2021</t>
  </si>
  <si>
    <t xml:space="preserve">CELKOVÁ BILANCE ROZPOČTU 2022(+ PŘEBYTEK/- SCHODEK) </t>
  </si>
  <si>
    <t>PŘÍJMY 2022</t>
  </si>
  <si>
    <t>Ostatní zájmová činnost a rekreace</t>
  </si>
  <si>
    <t xml:space="preserve"> Přijaté neinvestiční dary</t>
  </si>
  <si>
    <t xml:space="preserve"> Příjmy z prodeje pozemků</t>
  </si>
  <si>
    <t xml:space="preserve"> Komunální služby a územnírozvoj</t>
  </si>
  <si>
    <t xml:space="preserve"> Výstavba a údržba místních inženýrských sítí </t>
  </si>
  <si>
    <t xml:space="preserve">Odvody za odnětí půdy </t>
  </si>
  <si>
    <t xml:space="preserve"> Ostatní nákupy dlouh. nehm. majetku</t>
  </si>
  <si>
    <t xml:space="preserve"> Budovy,haly,stavby</t>
  </si>
  <si>
    <t xml:space="preserve"> Konzultační poradenské a právní služby</t>
  </si>
  <si>
    <t xml:space="preserve"> Výdaje za náhrady za neuzpusobenou ujmu</t>
  </si>
  <si>
    <t xml:space="preserve"> Pohřebnictví</t>
  </si>
  <si>
    <t xml:space="preserve"> Ostatní neinvest. Transfery veř. Rozp. Území</t>
  </si>
  <si>
    <t xml:space="preserve"> Ost. Neinvestiční transfery nezisk org.</t>
  </si>
  <si>
    <t xml:space="preserve"> Ostatní záležitosti civilní připravennosti</t>
  </si>
  <si>
    <t xml:space="preserve"> Volby do Parlamentu ČR</t>
  </si>
  <si>
    <t>Pěstební činnost</t>
  </si>
  <si>
    <t xml:space="preserve"> Drobný dlouhodobý majetek</t>
  </si>
  <si>
    <t xml:space="preserve"> Studená voda OÚ, KD, MŠ</t>
  </si>
  <si>
    <t xml:space="preserve">PŘÍJMY  VČETNĚ ZŮSTATKU Z ROKU </t>
  </si>
  <si>
    <t xml:space="preserve"> Budovy, haly, stavby-rybník revitalizace</t>
  </si>
  <si>
    <t xml:space="preserve"> Revitalizace říčních systémů</t>
  </si>
  <si>
    <t>NÁVRH ROZPOČTU OBCE TOVÉŘ 2022 - VÝDAJE v Kč</t>
  </si>
  <si>
    <t xml:space="preserve">VYVĚŠENO DNE :   29.11.2021                                  SEJMUTO DNE:                  SCHVÁLENO DNE:           </t>
  </si>
  <si>
    <t>NÁVRH ROZPOČTU OBCE TOVÉŘ 2022 - PŘÍJMY v Kč</t>
  </si>
  <si>
    <t xml:space="preserve">VYVĚŠENO DNE :  29.11.2021                                     SEJMUTO DNE:                                       SCHVÁLENO DNE:               </t>
  </si>
  <si>
    <t xml:space="preserve"> NÁVRH FINACOVÁNÍ-VÝDAJE</t>
  </si>
  <si>
    <t>ZŮSTATEK Z ROKU 2021 par 8115/ CELKOVÉ FINANCOVÁNÍ  par. 8115 proti PAR.8124</t>
  </si>
  <si>
    <t>9 180 000 / 9 000 000</t>
  </si>
  <si>
    <t>CELKOVÝ SOUČET VÝDAJŮ</t>
  </si>
  <si>
    <t>ROZPOČET OBCE TOVÉŘ 2022 - PŘÍJMY v Kč</t>
  </si>
  <si>
    <t xml:space="preserve">VYVĚŠENO DNE :  16.12.2021                                     SEJMUTO DNE:    31.12.2022                                   SCHVÁLENO DNE:     15.12.2021          </t>
  </si>
  <si>
    <t xml:space="preserve"> ROZPOČET OBCE TOVÉŘ 2022 - VÝDAJE v Kč</t>
  </si>
  <si>
    <t xml:space="preserve">VYVĚŠENO DNE :  16.12.2021                                     SEJMUTO DNE:    31.12.2022                                   SCHVÁLENO DNE:    15.12.2021           </t>
  </si>
  <si>
    <t xml:space="preserve">VYVĚŠENO DNE :   16.12.2021                                  SEJMUTO DNE:   31.12.2022               SCHVÁLENO DNE: 15.12.2021          </t>
  </si>
  <si>
    <t>Návrh rozpočtu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</si>
</sst>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11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29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6" fillId="21" borderId="8" applyNumberFormat="0" applyAlignment="0" applyProtection="0"/>
    <xf numFmtId="0" fontId="17" fillId="21" borderId="9" applyNumberFormat="0" applyAlignment="0" applyProtection="0"/>
    <xf numFmtId="0" fontId="15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</cellStyleXfs>
  <cellXfs count="39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18" fillId="0" borderId="10" xfId="64" applyFont="1" applyFill="1" applyBorder="1" applyAlignment="1" applyProtection="1">
      <alignment horizontal="center" vertical="center" shrinkToFit="1"/>
      <protection hidden="1"/>
    </xf>
    <xf numFmtId="3" fontId="19" fillId="0" borderId="10" xfId="64" applyNumberFormat="1" applyFont="1" applyFill="1" applyBorder="1" applyAlignment="1" applyProtection="1">
      <alignment horizontal="center" vertical="center" shrinkToFit="1"/>
      <protection hidden="1"/>
    </xf>
    <xf numFmtId="1" fontId="1" fillId="0" borderId="11" xfId="64" applyNumberFormat="1" applyFont="1" applyFill="1" applyBorder="1" applyAlignment="1" applyProtection="1">
      <alignment horizontal="center" vertical="center"/>
      <protection hidden="1"/>
    </xf>
    <xf numFmtId="1" fontId="20" fillId="0" borderId="11" xfId="64" applyNumberFormat="1" applyFont="1" applyFill="1" applyBorder="1" applyAlignment="1" applyProtection="1">
      <alignment horizontal="center" vertical="center"/>
      <protection hidden="1"/>
    </xf>
    <xf numFmtId="0" fontId="1" fillId="0" borderId="11" xfId="64" applyFill="1" applyBorder="1" applyProtection="1">
      <alignment/>
      <protection hidden="1"/>
    </xf>
    <xf numFmtId="1" fontId="20" fillId="0" borderId="11" xfId="64" applyNumberFormat="1" applyFont="1" applyFill="1" applyBorder="1" applyAlignment="1" applyProtection="1">
      <alignment/>
      <protection hidden="1"/>
    </xf>
    <xf numFmtId="3" fontId="0" fillId="0" borderId="11" xfId="0" applyNumberFormat="1" applyBorder="1" applyAlignment="1">
      <alignment horizontal="center"/>
    </xf>
    <xf numFmtId="0" fontId="20" fillId="0" borderId="11" xfId="64" applyFont="1" applyFill="1" applyBorder="1" applyAlignment="1" applyProtection="1">
      <alignment/>
      <protection hidden="1"/>
    </xf>
    <xf numFmtId="3" fontId="20" fillId="0" borderId="11" xfId="64" applyNumberFormat="1" applyFont="1" applyFill="1" applyBorder="1" applyAlignment="1" applyProtection="1">
      <alignment horizontal="center" shrinkToFit="1"/>
      <protection hidden="1" locked="0"/>
    </xf>
    <xf numFmtId="3" fontId="3" fillId="0" borderId="11" xfId="0" applyNumberFormat="1" applyFont="1" applyBorder="1" applyAlignment="1">
      <alignment horizontal="center"/>
    </xf>
    <xf numFmtId="0" fontId="1" fillId="0" borderId="11" xfId="64" applyFont="1" applyFill="1" applyBorder="1" applyProtection="1">
      <alignment/>
      <protection hidden="1"/>
    </xf>
    <xf numFmtId="0" fontId="1" fillId="0" borderId="11" xfId="64" applyFont="1" applyFill="1" applyBorder="1" applyAlignment="1" applyProtection="1">
      <alignment/>
      <protection hidden="1"/>
    </xf>
    <xf numFmtId="3" fontId="0" fillId="0" borderId="11" xfId="0" applyNumberFormat="1" applyFont="1" applyBorder="1" applyAlignment="1">
      <alignment horizontal="center"/>
    </xf>
    <xf numFmtId="3" fontId="20" fillId="0" borderId="12" xfId="64" applyNumberFormat="1" applyFont="1" applyFill="1" applyBorder="1" applyAlignment="1" applyProtection="1">
      <alignment horizontal="center" shrinkToFit="1"/>
      <protection hidden="1"/>
    </xf>
    <xf numFmtId="1" fontId="1" fillId="0" borderId="13" xfId="64" applyNumberFormat="1" applyFont="1" applyFill="1" applyBorder="1" applyAlignment="1" applyProtection="1">
      <alignment horizontal="center" vertical="center"/>
      <protection hidden="1"/>
    </xf>
    <xf numFmtId="1" fontId="1" fillId="0" borderId="14" xfId="64" applyNumberFormat="1" applyFont="1" applyFill="1" applyBorder="1" applyAlignment="1" applyProtection="1">
      <alignment horizontal="center" vertical="center"/>
      <protection hidden="1"/>
    </xf>
    <xf numFmtId="0" fontId="1" fillId="0" borderId="14" xfId="64" applyFill="1" applyBorder="1" applyProtection="1">
      <alignment/>
      <protection hidden="1"/>
    </xf>
    <xf numFmtId="0" fontId="1" fillId="0" borderId="14" xfId="64" applyFont="1" applyFill="1" applyBorder="1" applyAlignment="1" applyProtection="1">
      <alignment/>
      <protection hidden="1"/>
    </xf>
    <xf numFmtId="3" fontId="1" fillId="0" borderId="14" xfId="64" applyNumberFormat="1" applyFont="1" applyFill="1" applyBorder="1" applyAlignment="1" applyProtection="1">
      <alignment horizontal="center" shrinkToFit="1"/>
      <protection hidden="1" locked="0"/>
    </xf>
    <xf numFmtId="1" fontId="20" fillId="0" borderId="15" xfId="64" applyNumberFormat="1" applyFont="1" applyFill="1" applyBorder="1" applyAlignment="1" applyProtection="1">
      <alignment horizontal="center" vertical="center"/>
      <protection hidden="1"/>
    </xf>
    <xf numFmtId="3" fontId="3" fillId="0" borderId="16" xfId="0" applyNumberFormat="1" applyFont="1" applyBorder="1" applyAlignment="1">
      <alignment horizontal="center"/>
    </xf>
    <xf numFmtId="1" fontId="1" fillId="0" borderId="15" xfId="64" applyNumberFormat="1" applyFont="1" applyFill="1" applyBorder="1" applyAlignment="1" applyProtection="1">
      <alignment horizontal="center" vertical="center"/>
      <protection hidden="1"/>
    </xf>
    <xf numFmtId="3" fontId="0" fillId="0" borderId="16" xfId="0" applyNumberFormat="1" applyFont="1" applyBorder="1" applyAlignment="1">
      <alignment horizontal="center"/>
    </xf>
    <xf numFmtId="0" fontId="1" fillId="0" borderId="11" xfId="64" applyNumberFormat="1" applyFont="1" applyFill="1" applyBorder="1" applyAlignment="1" applyProtection="1">
      <alignment horizontal="center" vertical="center"/>
      <protection locked="0"/>
    </xf>
    <xf numFmtId="0" fontId="20" fillId="0" borderId="11" xfId="64" applyFont="1" applyFill="1" applyBorder="1" applyProtection="1">
      <alignment/>
      <protection/>
    </xf>
    <xf numFmtId="0" fontId="1" fillId="0" borderId="11" xfId="64" applyFont="1" applyFill="1" applyBorder="1" applyAlignment="1" applyProtection="1">
      <alignment/>
      <protection hidden="1" locked="0"/>
    </xf>
    <xf numFmtId="0" fontId="20" fillId="0" borderId="11" xfId="64" applyFont="1" applyFill="1" applyBorder="1" applyAlignment="1" applyProtection="1">
      <alignment/>
      <protection hidden="1" locked="0"/>
    </xf>
    <xf numFmtId="0" fontId="20" fillId="0" borderId="11" xfId="64" applyFont="1" applyFill="1" applyBorder="1" applyProtection="1">
      <alignment/>
      <protection hidden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20" fillId="0" borderId="17" xfId="64" applyNumberFormat="1" applyFont="1" applyFill="1" applyBorder="1" applyAlignment="1" applyProtection="1">
      <alignment horizontal="center" vertical="center"/>
      <protection hidden="1"/>
    </xf>
    <xf numFmtId="1" fontId="1" fillId="0" borderId="18" xfId="64" applyNumberFormat="1" applyFont="1" applyFill="1" applyBorder="1" applyAlignment="1" applyProtection="1">
      <alignment horizontal="center" vertical="center"/>
      <protection hidden="1"/>
    </xf>
    <xf numFmtId="0" fontId="20" fillId="0" borderId="18" xfId="64" applyFont="1" applyFill="1" applyBorder="1" applyAlignment="1" applyProtection="1">
      <alignment/>
      <protection hidden="1"/>
    </xf>
    <xf numFmtId="0" fontId="0" fillId="0" borderId="18" xfId="0" applyFill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shrinkToFit="1"/>
    </xf>
    <xf numFmtId="3" fontId="20" fillId="10" borderId="0" xfId="64" applyNumberFormat="1" applyFont="1" applyFill="1" applyBorder="1" applyAlignment="1" applyProtection="1">
      <alignment horizontal="center" shrinkToFit="1"/>
      <protection hidden="1" locked="0"/>
    </xf>
    <xf numFmtId="3" fontId="22" fillId="10" borderId="0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3" fontId="0" fillId="0" borderId="0" xfId="0" applyNumberFormat="1" applyAlignment="1">
      <alignment horizontal="center" shrinkToFit="1"/>
    </xf>
    <xf numFmtId="0" fontId="0" fillId="0" borderId="0" xfId="0" applyAlignment="1">
      <alignment/>
    </xf>
    <xf numFmtId="4" fontId="18" fillId="0" borderId="20" xfId="64" applyNumberFormat="1" applyFont="1" applyFill="1" applyBorder="1" applyAlignment="1" applyProtection="1">
      <alignment horizontal="center" vertical="center" shrinkToFit="1"/>
      <protection hidden="1"/>
    </xf>
    <xf numFmtId="0" fontId="18" fillId="0" borderId="20" xfId="64" applyFont="1" applyFill="1" applyBorder="1" applyAlignment="1" applyProtection="1">
      <alignment horizontal="center" vertical="center" shrinkToFit="1"/>
      <protection hidden="1"/>
    </xf>
    <xf numFmtId="3" fontId="19" fillId="0" borderId="20" xfId="64" applyNumberFormat="1" applyFont="1" applyFill="1" applyBorder="1" applyAlignment="1" applyProtection="1">
      <alignment horizontal="center" vertical="center" shrinkToFit="1"/>
      <protection hidden="1"/>
    </xf>
    <xf numFmtId="3" fontId="0" fillId="0" borderId="20" xfId="0" applyNumberFormat="1" applyFont="1" applyBorder="1" applyAlignment="1">
      <alignment horizontal="center"/>
    </xf>
    <xf numFmtId="1" fontId="1" fillId="0" borderId="14" xfId="64" applyNumberFormat="1" applyFont="1" applyFill="1" applyBorder="1" applyAlignment="1" applyProtection="1">
      <alignment/>
      <protection hidden="1"/>
    </xf>
    <xf numFmtId="3" fontId="0" fillId="0" borderId="21" xfId="0" applyNumberFormat="1" applyBorder="1" applyAlignment="1">
      <alignment horizontal="center"/>
    </xf>
    <xf numFmtId="3" fontId="1" fillId="0" borderId="11" xfId="64" applyNumberFormat="1" applyFont="1" applyFill="1" applyBorder="1" applyAlignment="1" applyProtection="1">
      <alignment horizontal="center" shrinkToFit="1"/>
      <protection hidden="1" locked="0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20" fillId="0" borderId="18" xfId="64" applyNumberFormat="1" applyFont="1" applyFill="1" applyBorder="1" applyAlignment="1" applyProtection="1">
      <alignment horizontal="center" vertical="center"/>
      <protection hidden="1"/>
    </xf>
    <xf numFmtId="1" fontId="1" fillId="0" borderId="22" xfId="64" applyNumberFormat="1" applyFont="1" applyFill="1" applyBorder="1" applyAlignment="1" applyProtection="1">
      <alignment horizontal="center" vertical="center"/>
      <protection hidden="1"/>
    </xf>
    <xf numFmtId="1" fontId="1" fillId="0" borderId="23" xfId="64" applyNumberFormat="1" applyFont="1" applyFill="1" applyBorder="1" applyAlignment="1" applyProtection="1">
      <alignment horizontal="center" vertical="center"/>
      <protection hidden="1"/>
    </xf>
    <xf numFmtId="0" fontId="20" fillId="0" borderId="23" xfId="64" applyFont="1" applyFill="1" applyBorder="1" applyAlignment="1" applyProtection="1">
      <alignment/>
      <protection hidden="1"/>
    </xf>
    <xf numFmtId="0" fontId="20" fillId="0" borderId="12" xfId="64" applyFont="1" applyFill="1" applyBorder="1" applyAlignment="1" applyProtection="1">
      <alignment/>
      <protection hidden="1"/>
    </xf>
    <xf numFmtId="3" fontId="3" fillId="10" borderId="12" xfId="64" applyNumberFormat="1" applyFont="1" applyFill="1" applyBorder="1" applyAlignment="1" applyProtection="1">
      <alignment horizontal="center" shrinkToFit="1"/>
      <protection hidden="1" locked="0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2" fillId="0" borderId="1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3" fillId="0" borderId="31" xfId="0" applyFont="1" applyBorder="1" applyAlignment="1">
      <alignment/>
    </xf>
    <xf numFmtId="3" fontId="20" fillId="10" borderId="32" xfId="64" applyNumberFormat="1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>
      <alignment horizontal="center"/>
    </xf>
    <xf numFmtId="3" fontId="1" fillId="10" borderId="34" xfId="64" applyNumberFormat="1" applyFont="1" applyFill="1" applyBorder="1" applyAlignment="1" applyProtection="1">
      <alignment horizontal="center" shrinkToFit="1"/>
      <protection hidden="1"/>
    </xf>
    <xf numFmtId="0" fontId="0" fillId="0" borderId="30" xfId="0" applyFont="1" applyBorder="1" applyAlignment="1">
      <alignment horizontal="center"/>
    </xf>
    <xf numFmtId="0" fontId="0" fillId="10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20" fillId="10" borderId="35" xfId="64" applyNumberFormat="1" applyFont="1" applyFill="1" applyBorder="1" applyAlignment="1" applyProtection="1">
      <alignment shrinkToFit="1"/>
      <protection hidden="1" locked="0"/>
    </xf>
    <xf numFmtId="3" fontId="0" fillId="0" borderId="35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4" fontId="18" fillId="0" borderId="36" xfId="64" applyNumberFormat="1" applyFont="1" applyFill="1" applyBorder="1" applyAlignment="1" applyProtection="1">
      <alignment horizontal="center" vertical="center" shrinkToFit="1"/>
      <protection hidden="1"/>
    </xf>
    <xf numFmtId="3" fontId="0" fillId="0" borderId="37" xfId="0" applyNumberFormat="1" applyFont="1" applyBorder="1" applyAlignment="1">
      <alignment horizontal="center"/>
    </xf>
    <xf numFmtId="1" fontId="1" fillId="0" borderId="38" xfId="64" applyNumberFormat="1" applyFont="1" applyFill="1" applyBorder="1" applyAlignment="1" applyProtection="1">
      <alignment horizontal="center" vertical="center"/>
      <protection hidden="1"/>
    </xf>
    <xf numFmtId="3" fontId="0" fillId="0" borderId="39" xfId="0" applyNumberForma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" fontId="1" fillId="0" borderId="40" xfId="64" applyNumberFormat="1" applyFont="1" applyFill="1" applyBorder="1" applyAlignment="1" applyProtection="1">
      <alignment horizontal="center" vertical="center"/>
      <protection hidden="1"/>
    </xf>
    <xf numFmtId="3" fontId="0" fillId="0" borderId="41" xfId="0" applyNumberFormat="1" applyFont="1" applyBorder="1" applyAlignment="1">
      <alignment horizontal="center"/>
    </xf>
    <xf numFmtId="1" fontId="20" fillId="0" borderId="38" xfId="64" applyNumberFormat="1" applyFont="1" applyFill="1" applyBorder="1" applyAlignment="1" applyProtection="1">
      <alignment horizontal="center" vertical="center"/>
      <protection hidden="1"/>
    </xf>
    <xf numFmtId="1" fontId="20" fillId="0" borderId="42" xfId="64" applyNumberFormat="1" applyFont="1" applyFill="1" applyBorder="1" applyAlignment="1" applyProtection="1">
      <alignment horizontal="center" vertical="center"/>
      <protection hidden="1"/>
    </xf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20" fillId="37" borderId="45" xfId="64" applyNumberFormat="1" applyFont="1" applyFill="1" applyBorder="1" applyAlignment="1" applyProtection="1">
      <alignment horizontal="center" shrinkToFit="1"/>
      <protection hidden="1" locked="0"/>
    </xf>
    <xf numFmtId="3" fontId="22" fillId="37" borderId="46" xfId="0" applyNumberFormat="1" applyFont="1" applyFill="1" applyBorder="1" applyAlignment="1">
      <alignment horizontal="center"/>
    </xf>
    <xf numFmtId="3" fontId="19" fillId="0" borderId="10" xfId="64" applyNumberFormat="1" applyFont="1" applyFill="1" applyBorder="1" applyAlignment="1" applyProtection="1">
      <alignment horizontal="center" vertical="center" wrapText="1" shrinkToFit="1"/>
      <protection hidden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20" fillId="0" borderId="47" xfId="64" applyFont="1" applyFill="1" applyBorder="1" applyAlignment="1" applyProtection="1">
      <alignment/>
      <protection hidden="1"/>
    </xf>
    <xf numFmtId="3" fontId="0" fillId="0" borderId="48" xfId="0" applyNumberForma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26" fillId="0" borderId="48" xfId="0" applyNumberFormat="1" applyFont="1" applyBorder="1" applyAlignment="1">
      <alignment horizontal="center"/>
    </xf>
    <xf numFmtId="3" fontId="3" fillId="10" borderId="50" xfId="64" applyNumberFormat="1" applyFont="1" applyFill="1" applyBorder="1" applyAlignment="1" applyProtection="1">
      <alignment horizontal="center" shrinkToFit="1"/>
      <protection hidden="1" locked="0"/>
    </xf>
    <xf numFmtId="3" fontId="1" fillId="0" borderId="51" xfId="64" applyNumberFormat="1" applyFont="1" applyFill="1" applyBorder="1" applyAlignment="1" applyProtection="1">
      <alignment horizontal="center" shrinkToFit="1"/>
      <protection hidden="1" locked="0"/>
    </xf>
    <xf numFmtId="3" fontId="3" fillId="0" borderId="51" xfId="0" applyNumberFormat="1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3" fontId="3" fillId="10" borderId="53" xfId="64" applyNumberFormat="1" applyFont="1" applyFill="1" applyBorder="1" applyAlignment="1" applyProtection="1">
      <alignment horizontal="center" shrinkToFit="1"/>
      <protection hidden="1" locked="0"/>
    </xf>
    <xf numFmtId="0" fontId="1" fillId="0" borderId="24" xfId="64" applyFont="1" applyFill="1" applyBorder="1" applyAlignment="1" applyProtection="1">
      <alignment/>
      <protection hidden="1"/>
    </xf>
    <xf numFmtId="0" fontId="20" fillId="0" borderId="24" xfId="64" applyFont="1" applyFill="1" applyBorder="1" applyAlignment="1" applyProtection="1">
      <alignment/>
      <protection hidden="1"/>
    </xf>
    <xf numFmtId="0" fontId="20" fillId="0" borderId="54" xfId="64" applyFont="1" applyFill="1" applyBorder="1" applyAlignment="1" applyProtection="1">
      <alignment/>
      <protection hidden="1"/>
    </xf>
    <xf numFmtId="3" fontId="0" fillId="0" borderId="51" xfId="0" applyNumberFormat="1" applyFill="1" applyBorder="1" applyAlignment="1">
      <alignment horizontal="center"/>
    </xf>
    <xf numFmtId="1" fontId="1" fillId="0" borderId="55" xfId="64" applyNumberFormat="1" applyFont="1" applyFill="1" applyBorder="1" applyAlignment="1" applyProtection="1">
      <alignment/>
      <protection hidden="1"/>
    </xf>
    <xf numFmtId="3" fontId="0" fillId="0" borderId="56" xfId="0" applyNumberFormat="1" applyBorder="1" applyAlignment="1">
      <alignment horizontal="center"/>
    </xf>
    <xf numFmtId="3" fontId="1" fillId="0" borderId="56" xfId="64" applyNumberFormat="1" applyFont="1" applyFill="1" applyBorder="1" applyAlignment="1" applyProtection="1">
      <alignment horizontal="center" shrinkToFit="1"/>
      <protection hidden="1" locked="0"/>
    </xf>
    <xf numFmtId="3" fontId="0" fillId="0" borderId="57" xfId="0" applyNumberForma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19" fillId="0" borderId="58" xfId="64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59" xfId="0" applyNumberFormat="1" applyFont="1" applyBorder="1" applyAlignment="1">
      <alignment horizontal="center"/>
    </xf>
    <xf numFmtId="1" fontId="1" fillId="0" borderId="60" xfId="64" applyNumberFormat="1" applyFont="1" applyFill="1" applyBorder="1" applyAlignment="1" applyProtection="1">
      <alignment horizontal="center" vertical="center"/>
      <protection hidden="1"/>
    </xf>
    <xf numFmtId="4" fontId="18" fillId="0" borderId="58" xfId="64" applyNumberFormat="1" applyFont="1" applyFill="1" applyBorder="1" applyAlignment="1" applyProtection="1">
      <alignment horizontal="center" vertical="center" shrinkToFit="1"/>
      <protection hidden="1"/>
    </xf>
    <xf numFmtId="1" fontId="1" fillId="0" borderId="56" xfId="64" applyNumberFormat="1" applyFont="1" applyFill="1" applyBorder="1" applyAlignment="1" applyProtection="1">
      <alignment horizontal="center" vertical="center"/>
      <protection hidden="1"/>
    </xf>
    <xf numFmtId="1" fontId="1" fillId="0" borderId="51" xfId="64" applyNumberFormat="1" applyFont="1" applyFill="1" applyBorder="1" applyAlignment="1" applyProtection="1">
      <alignment horizontal="center" vertical="center"/>
      <protection hidden="1"/>
    </xf>
    <xf numFmtId="1" fontId="20" fillId="0" borderId="51" xfId="64" applyNumberFormat="1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>
      <alignment horizontal="center"/>
    </xf>
    <xf numFmtId="1" fontId="20" fillId="0" borderId="61" xfId="64" applyNumberFormat="1" applyFont="1" applyFill="1" applyBorder="1" applyAlignment="1" applyProtection="1">
      <alignment horizontal="center" vertical="center"/>
      <protection hidden="1"/>
    </xf>
    <xf numFmtId="0" fontId="1" fillId="0" borderId="62" xfId="64" applyFill="1" applyBorder="1" applyProtection="1">
      <alignment/>
      <protection hidden="1"/>
    </xf>
    <xf numFmtId="0" fontId="1" fillId="0" borderId="26" xfId="64" applyFill="1" applyBorder="1" applyProtection="1">
      <alignment/>
      <protection hidden="1"/>
    </xf>
    <xf numFmtId="0" fontId="20" fillId="0" borderId="26" xfId="64" applyFont="1" applyFill="1" applyBorder="1" applyAlignment="1" applyProtection="1">
      <alignment/>
      <protection hidden="1"/>
    </xf>
    <xf numFmtId="0" fontId="1" fillId="0" borderId="26" xfId="64" applyFont="1" applyFill="1" applyBorder="1" applyProtection="1">
      <alignment/>
      <protection hidden="1"/>
    </xf>
    <xf numFmtId="1" fontId="1" fillId="0" borderId="63" xfId="64" applyNumberFormat="1" applyFont="1" applyFill="1" applyBorder="1" applyAlignment="1" applyProtection="1">
      <alignment horizontal="center" vertical="center"/>
      <protection hidden="1"/>
    </xf>
    <xf numFmtId="0" fontId="18" fillId="0" borderId="58" xfId="64" applyFont="1" applyFill="1" applyBorder="1" applyAlignment="1" applyProtection="1">
      <alignment horizontal="center" vertical="center" shrinkToFit="1"/>
      <protection hidden="1"/>
    </xf>
    <xf numFmtId="0" fontId="0" fillId="0" borderId="52" xfId="0" applyBorder="1" applyAlignment="1">
      <alignment/>
    </xf>
    <xf numFmtId="1" fontId="1" fillId="0" borderId="61" xfId="64" applyNumberFormat="1" applyFont="1" applyFill="1" applyBorder="1" applyAlignment="1" applyProtection="1">
      <alignment horizontal="center" vertical="center"/>
      <protection hidden="1"/>
    </xf>
    <xf numFmtId="3" fontId="3" fillId="0" borderId="64" xfId="0" applyNumberFormat="1" applyFont="1" applyBorder="1" applyAlignment="1">
      <alignment horizontal="center"/>
    </xf>
    <xf numFmtId="1" fontId="1" fillId="0" borderId="65" xfId="64" applyNumberFormat="1" applyFont="1" applyFill="1" applyBorder="1" applyAlignment="1" applyProtection="1">
      <alignment horizontal="center" vertical="center"/>
      <protection hidden="1"/>
    </xf>
    <xf numFmtId="1" fontId="20" fillId="0" borderId="65" xfId="64" applyNumberFormat="1" applyFont="1" applyFill="1" applyBorder="1" applyAlignment="1" applyProtection="1">
      <alignment horizontal="center" vertical="center"/>
      <protection hidden="1"/>
    </xf>
    <xf numFmtId="0" fontId="1" fillId="0" borderId="65" xfId="64" applyFill="1" applyBorder="1" applyProtection="1">
      <alignment/>
      <protection hidden="1"/>
    </xf>
    <xf numFmtId="0" fontId="1" fillId="0" borderId="51" xfId="64" applyFill="1" applyBorder="1" applyProtection="1">
      <alignment/>
      <protection hidden="1"/>
    </xf>
    <xf numFmtId="0" fontId="1" fillId="0" borderId="51" xfId="64" applyFont="1" applyFill="1" applyBorder="1" applyProtection="1">
      <alignment/>
      <protection hidden="1"/>
    </xf>
    <xf numFmtId="0" fontId="1" fillId="0" borderId="61" xfId="64" applyFill="1" applyBorder="1" applyProtection="1">
      <alignment/>
      <protection hidden="1"/>
    </xf>
    <xf numFmtId="3" fontId="0" fillId="0" borderId="66" xfId="0" applyNumberForma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1" fontId="20" fillId="0" borderId="65" xfId="64" applyNumberFormat="1" applyFont="1" applyFill="1" applyBorder="1" applyAlignment="1" applyProtection="1">
      <alignment/>
      <protection hidden="1"/>
    </xf>
    <xf numFmtId="0" fontId="20" fillId="0" borderId="51" xfId="64" applyFont="1" applyFill="1" applyBorder="1" applyAlignment="1" applyProtection="1">
      <alignment/>
      <protection hidden="1"/>
    </xf>
    <xf numFmtId="0" fontId="1" fillId="0" borderId="51" xfId="64" applyFont="1" applyFill="1" applyBorder="1" applyAlignment="1" applyProtection="1">
      <alignment/>
      <protection hidden="1"/>
    </xf>
    <xf numFmtId="0" fontId="20" fillId="0" borderId="61" xfId="64" applyFont="1" applyFill="1" applyBorder="1" applyAlignment="1" applyProtection="1">
      <alignment/>
      <protection hidden="1"/>
    </xf>
    <xf numFmtId="3" fontId="3" fillId="0" borderId="68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20" fillId="0" borderId="51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1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9" xfId="64" applyNumberFormat="1" applyFont="1" applyFill="1" applyBorder="1" applyAlignment="1" applyProtection="1">
      <alignment horizontal="center" shrinkToFit="1"/>
      <protection hidden="1"/>
    </xf>
    <xf numFmtId="3" fontId="3" fillId="0" borderId="70" xfId="0" applyNumberFormat="1" applyFont="1" applyBorder="1" applyAlignment="1">
      <alignment horizontal="center"/>
    </xf>
    <xf numFmtId="3" fontId="21" fillId="0" borderId="69" xfId="0" applyNumberFormat="1" applyFont="1" applyBorder="1" applyAlignment="1">
      <alignment horizontal="center" shrinkToFit="1"/>
    </xf>
    <xf numFmtId="3" fontId="3" fillId="0" borderId="69" xfId="0" applyNumberFormat="1" applyFont="1" applyBorder="1" applyAlignment="1">
      <alignment horizontal="center"/>
    </xf>
    <xf numFmtId="0" fontId="1" fillId="0" borderId="39" xfId="64" applyFont="1" applyFill="1" applyBorder="1" applyAlignment="1" applyProtection="1">
      <alignment/>
      <protection hidden="1"/>
    </xf>
    <xf numFmtId="0" fontId="20" fillId="0" borderId="39" xfId="64" applyFont="1" applyFill="1" applyBorder="1" applyAlignment="1" applyProtection="1">
      <alignment/>
      <protection hidden="1"/>
    </xf>
    <xf numFmtId="0" fontId="1" fillId="0" borderId="39" xfId="64" applyFont="1" applyFill="1" applyBorder="1" applyAlignment="1" applyProtection="1">
      <alignment/>
      <protection hidden="1" locked="0"/>
    </xf>
    <xf numFmtId="0" fontId="20" fillId="0" borderId="39" xfId="64" applyFont="1" applyFill="1" applyBorder="1" applyAlignment="1" applyProtection="1">
      <alignment/>
      <protection hidden="1" locked="0"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" fillId="0" borderId="51" xfId="64" applyNumberFormat="1" applyFont="1" applyFill="1" applyBorder="1" applyAlignment="1" applyProtection="1">
      <alignment horizontal="center" vertical="center"/>
      <protection locked="0"/>
    </xf>
    <xf numFmtId="3" fontId="22" fillId="37" borderId="69" xfId="0" applyNumberFormat="1" applyFont="1" applyFill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0" fontId="1" fillId="0" borderId="73" xfId="64" applyFont="1" applyFill="1" applyBorder="1" applyAlignment="1" applyProtection="1">
      <alignment/>
      <protection hidden="1"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1" fillId="0" borderId="74" xfId="64" applyFont="1" applyFill="1" applyBorder="1" applyAlignment="1" applyProtection="1">
      <alignment/>
      <protection hidden="1"/>
    </xf>
    <xf numFmtId="0" fontId="1" fillId="0" borderId="75" xfId="64" applyFont="1" applyFill="1" applyBorder="1" applyAlignment="1" applyProtection="1">
      <alignment/>
      <protection hidden="1"/>
    </xf>
    <xf numFmtId="3" fontId="3" fillId="0" borderId="76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22" fillId="37" borderId="68" xfId="0" applyNumberFormat="1" applyFont="1" applyFill="1" applyBorder="1" applyAlignment="1">
      <alignment horizontal="center"/>
    </xf>
    <xf numFmtId="3" fontId="1" fillId="0" borderId="77" xfId="64" applyNumberFormat="1" applyFont="1" applyFill="1" applyBorder="1" applyAlignment="1" applyProtection="1">
      <alignment horizontal="center" shrinkToFit="1"/>
      <protection hidden="1" locked="0"/>
    </xf>
    <xf numFmtId="3" fontId="1" fillId="0" borderId="52" xfId="64" applyNumberFormat="1" applyFont="1" applyFill="1" applyBorder="1" applyAlignment="1" applyProtection="1">
      <alignment horizontal="center" shrinkToFit="1"/>
      <protection hidden="1" locked="0"/>
    </xf>
    <xf numFmtId="3" fontId="20" fillId="37" borderId="69" xfId="64" applyNumberFormat="1" applyFont="1" applyFill="1" applyBorder="1" applyAlignment="1" applyProtection="1">
      <alignment horizontal="center" shrinkToFit="1"/>
      <protection hidden="1" locked="0"/>
    </xf>
    <xf numFmtId="0" fontId="1" fillId="0" borderId="79" xfId="64" applyFill="1" applyBorder="1" applyProtection="1">
      <alignment/>
      <protection hidden="1"/>
    </xf>
    <xf numFmtId="0" fontId="1" fillId="0" borderId="29" xfId="64" applyFill="1" applyBorder="1" applyProtection="1">
      <alignment/>
      <protection hidden="1"/>
    </xf>
    <xf numFmtId="0" fontId="20" fillId="0" borderId="26" xfId="64" applyFont="1" applyFill="1" applyBorder="1" applyProtection="1">
      <alignment/>
      <protection/>
    </xf>
    <xf numFmtId="0" fontId="20" fillId="0" borderId="26" xfId="64" applyFont="1" applyFill="1" applyBorder="1" applyProtection="1">
      <alignment/>
      <protection hidden="1"/>
    </xf>
    <xf numFmtId="0" fontId="20" fillId="0" borderId="80" xfId="64" applyFont="1" applyFill="1" applyBorder="1" applyAlignment="1" applyProtection="1">
      <alignment/>
      <protection hidden="1"/>
    </xf>
    <xf numFmtId="1" fontId="1" fillId="0" borderId="77" xfId="64" applyNumberFormat="1" applyFont="1" applyFill="1" applyBorder="1" applyAlignment="1" applyProtection="1">
      <alignment horizontal="center" vertical="center"/>
      <protection hidden="1"/>
    </xf>
    <xf numFmtId="1" fontId="1" fillId="0" borderId="52" xfId="64" applyNumberFormat="1" applyFont="1" applyFill="1" applyBorder="1" applyAlignment="1" applyProtection="1">
      <alignment horizontal="center" vertical="center"/>
      <protection hidden="1"/>
    </xf>
    <xf numFmtId="1" fontId="20" fillId="0" borderId="52" xfId="64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1" fillId="10" borderId="49" xfId="64" applyNumberFormat="1" applyFill="1" applyBorder="1" applyAlignment="1" applyProtection="1">
      <alignment horizontal="center" shrinkToFit="1"/>
      <protection hidden="1"/>
    </xf>
    <xf numFmtId="3" fontId="3" fillId="38" borderId="81" xfId="0" applyNumberFormat="1" applyFont="1" applyFill="1" applyBorder="1" applyAlignment="1">
      <alignment horizontal="center"/>
    </xf>
    <xf numFmtId="3" fontId="3" fillId="38" borderId="82" xfId="0" applyNumberFormat="1" applyFont="1" applyFill="1" applyBorder="1" applyAlignment="1">
      <alignment horizontal="center"/>
    </xf>
    <xf numFmtId="3" fontId="3" fillId="38" borderId="83" xfId="0" applyNumberFormat="1" applyFont="1" applyFill="1" applyBorder="1" applyAlignment="1">
      <alignment horizontal="center"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28" xfId="0" applyFont="1" applyBorder="1" applyAlignment="1">
      <alignment/>
    </xf>
    <xf numFmtId="0" fontId="3" fillId="39" borderId="86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0" fontId="3" fillId="0" borderId="60" xfId="0" applyFont="1" applyBorder="1" applyAlignment="1">
      <alignment/>
    </xf>
    <xf numFmtId="0" fontId="3" fillId="0" borderId="63" xfId="0" applyFont="1" applyBorder="1" applyAlignment="1">
      <alignment/>
    </xf>
    <xf numFmtId="3" fontId="0" fillId="0" borderId="87" xfId="0" applyNumberFormat="1" applyBorder="1" applyAlignment="1">
      <alignment horizontal="center"/>
    </xf>
    <xf numFmtId="166" fontId="0" fillId="0" borderId="0" xfId="0" applyNumberFormat="1" applyAlignment="1">
      <alignment shrinkToFit="1"/>
    </xf>
    <xf numFmtId="3" fontId="1" fillId="0" borderId="84" xfId="64" applyNumberFormat="1" applyFont="1" applyFill="1" applyBorder="1" applyAlignment="1" applyProtection="1">
      <alignment horizontal="center" shrinkToFit="1"/>
      <protection hidden="1" locked="0"/>
    </xf>
    <xf numFmtId="3" fontId="1" fillId="0" borderId="86" xfId="64" applyNumberFormat="1" applyFont="1" applyFill="1" applyBorder="1" applyAlignment="1" applyProtection="1">
      <alignment horizontal="center" shrinkToFit="1"/>
      <protection hidden="1" locked="0"/>
    </xf>
    <xf numFmtId="3" fontId="3" fillId="0" borderId="86" xfId="0" applyNumberFormat="1" applyFont="1" applyBorder="1" applyAlignment="1">
      <alignment horizontal="center"/>
    </xf>
    <xf numFmtId="3" fontId="0" fillId="0" borderId="88" xfId="0" applyNumberFormat="1" applyFont="1" applyBorder="1" applyAlignment="1">
      <alignment horizontal="center"/>
    </xf>
    <xf numFmtId="3" fontId="0" fillId="0" borderId="89" xfId="0" applyNumberFormat="1" applyFont="1" applyBorder="1" applyAlignment="1">
      <alignment horizontal="center"/>
    </xf>
    <xf numFmtId="3" fontId="3" fillId="0" borderId="8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10" borderId="0" xfId="0" applyFont="1" applyFill="1" applyBorder="1" applyAlignment="1">
      <alignment/>
    </xf>
    <xf numFmtId="3" fontId="20" fillId="10" borderId="0" xfId="64" applyNumberFormat="1" applyFont="1" applyFill="1" applyBorder="1" applyAlignment="1" applyProtection="1">
      <alignment shrinkToFit="1"/>
      <protection hidden="1" locked="0"/>
    </xf>
    <xf numFmtId="0" fontId="30" fillId="0" borderId="39" xfId="64" applyFont="1" applyFill="1" applyBorder="1" applyAlignment="1" applyProtection="1">
      <alignment/>
      <protection hidden="1" locked="0"/>
    </xf>
    <xf numFmtId="0" fontId="1" fillId="0" borderId="90" xfId="64" applyFill="1" applyBorder="1" applyProtection="1">
      <alignment/>
      <protection hidden="1"/>
    </xf>
    <xf numFmtId="1" fontId="1" fillId="0" borderId="73" xfId="64" applyNumberFormat="1" applyFont="1" applyFill="1" applyBorder="1" applyAlignment="1" applyProtection="1">
      <alignment/>
      <protection hidden="1"/>
    </xf>
    <xf numFmtId="0" fontId="1" fillId="0" borderId="38" xfId="64" applyFill="1" applyBorder="1" applyProtection="1">
      <alignment/>
      <protection hidden="1"/>
    </xf>
    <xf numFmtId="0" fontId="20" fillId="0" borderId="38" xfId="64" applyFont="1" applyFill="1" applyBorder="1" applyAlignment="1" applyProtection="1">
      <alignment/>
      <protection hidden="1"/>
    </xf>
    <xf numFmtId="0" fontId="1" fillId="0" borderId="38" xfId="64" applyFont="1" applyFill="1" applyBorder="1" applyProtection="1">
      <alignment/>
      <protection hidden="1"/>
    </xf>
    <xf numFmtId="3" fontId="3" fillId="0" borderId="58" xfId="0" applyNumberFormat="1" applyFont="1" applyBorder="1" applyAlignment="1">
      <alignment horizontal="center" wrapText="1"/>
    </xf>
    <xf numFmtId="3" fontId="22" fillId="0" borderId="89" xfId="0" applyNumberFormat="1" applyFont="1" applyBorder="1" applyAlignment="1">
      <alignment horizontal="center"/>
    </xf>
    <xf numFmtId="3" fontId="26" fillId="0" borderId="89" xfId="0" applyNumberFormat="1" applyFont="1" applyBorder="1" applyAlignment="1">
      <alignment horizontal="center"/>
    </xf>
    <xf numFmtId="3" fontId="22" fillId="0" borderId="91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 shrinkToFit="1"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26" fillId="0" borderId="11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0" fillId="0" borderId="84" xfId="0" applyNumberFormat="1" applyBorder="1" applyAlignment="1">
      <alignment/>
    </xf>
    <xf numFmtId="3" fontId="0" fillId="0" borderId="86" xfId="0" applyNumberFormat="1" applyBorder="1" applyAlignment="1">
      <alignment/>
    </xf>
    <xf numFmtId="3" fontId="26" fillId="0" borderId="86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3" fontId="3" fillId="0" borderId="92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86" xfId="0" applyNumberFormat="1" applyFont="1" applyBorder="1" applyAlignment="1">
      <alignment horizontal="right"/>
    </xf>
    <xf numFmtId="3" fontId="0" fillId="0" borderId="86" xfId="0" applyNumberFormat="1" applyBorder="1" applyAlignment="1">
      <alignment horizontal="right"/>
    </xf>
    <xf numFmtId="3" fontId="0" fillId="0" borderId="93" xfId="0" applyNumberFormat="1" applyBorder="1" applyAlignment="1">
      <alignment/>
    </xf>
    <xf numFmtId="3" fontId="3" fillId="0" borderId="94" xfId="0" applyNumberFormat="1" applyFont="1" applyBorder="1" applyAlignment="1">
      <alignment/>
    </xf>
    <xf numFmtId="3" fontId="0" fillId="0" borderId="88" xfId="0" applyNumberFormat="1" applyBorder="1" applyAlignment="1">
      <alignment horizontal="center"/>
    </xf>
    <xf numFmtId="3" fontId="0" fillId="0" borderId="89" xfId="0" applyNumberFormat="1" applyBorder="1" applyAlignment="1">
      <alignment horizontal="center"/>
    </xf>
    <xf numFmtId="3" fontId="26" fillId="0" borderId="89" xfId="0" applyNumberFormat="1" applyFont="1" applyFill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26" fillId="0" borderId="86" xfId="0" applyNumberFormat="1" applyFont="1" applyBorder="1" applyAlignment="1">
      <alignment horizontal="center"/>
    </xf>
    <xf numFmtId="3" fontId="26" fillId="0" borderId="95" xfId="0" applyNumberFormat="1" applyFont="1" applyBorder="1" applyAlignment="1">
      <alignment horizontal="center"/>
    </xf>
    <xf numFmtId="3" fontId="20" fillId="0" borderId="89" xfId="64" applyNumberFormat="1" applyFont="1" applyFill="1" applyBorder="1" applyAlignment="1" applyProtection="1">
      <alignment horizontal="center" shrinkToFit="1"/>
      <protection hidden="1" locked="0"/>
    </xf>
    <xf numFmtId="3" fontId="20" fillId="0" borderId="92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0" xfId="64" applyNumberFormat="1" applyFont="1" applyFill="1" applyBorder="1" applyAlignment="1" applyProtection="1">
      <alignment horizontal="center" shrinkToFit="1"/>
      <protection hidden="1"/>
    </xf>
    <xf numFmtId="3" fontId="0" fillId="0" borderId="59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shrinkToFit="1"/>
    </xf>
    <xf numFmtId="3" fontId="0" fillId="0" borderId="0" xfId="0" applyNumberFormat="1" applyBorder="1" applyAlignment="1">
      <alignment horizontal="center" shrinkToFit="1"/>
    </xf>
    <xf numFmtId="3" fontId="30" fillId="0" borderId="88" xfId="64" applyNumberFormat="1" applyFont="1" applyFill="1" applyBorder="1" applyAlignment="1" applyProtection="1">
      <alignment horizontal="center" shrinkToFit="1"/>
      <protection hidden="1" locked="0"/>
    </xf>
    <xf numFmtId="3" fontId="30" fillId="0" borderId="89" xfId="64" applyNumberFormat="1" applyFont="1" applyFill="1" applyBorder="1" applyAlignment="1" applyProtection="1">
      <alignment horizontal="center" shrinkToFit="1"/>
      <protection hidden="1" locked="0"/>
    </xf>
    <xf numFmtId="0" fontId="0" fillId="0" borderId="52" xfId="0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97" xfId="0" applyBorder="1" applyAlignment="1">
      <alignment/>
    </xf>
    <xf numFmtId="3" fontId="0" fillId="0" borderId="97" xfId="0" applyNumberFormat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3" fontId="3" fillId="39" borderId="75" xfId="0" applyNumberFormat="1" applyFont="1" applyFill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3" fontId="3" fillId="0" borderId="83" xfId="0" applyNumberFormat="1" applyFont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1" fillId="0" borderId="38" xfId="64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>
      <alignment horizontal="center"/>
    </xf>
    <xf numFmtId="0" fontId="1" fillId="0" borderId="39" xfId="64" applyFont="1" applyFill="1" applyBorder="1" applyAlignment="1" applyProtection="1">
      <alignment horizontal="center"/>
      <protection hidden="1"/>
    </xf>
    <xf numFmtId="3" fontId="3" fillId="0" borderId="52" xfId="0" applyNumberFormat="1" applyFont="1" applyFill="1" applyBorder="1" applyAlignment="1">
      <alignment horizontal="center"/>
    </xf>
    <xf numFmtId="3" fontId="3" fillId="0" borderId="98" xfId="0" applyNumberFormat="1" applyFont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0" fillId="39" borderId="35" xfId="0" applyNumberFormat="1" applyFont="1" applyFill="1" applyBorder="1" applyAlignment="1">
      <alignment horizontal="center"/>
    </xf>
    <xf numFmtId="4" fontId="18" fillId="0" borderId="99" xfId="64" applyNumberFormat="1" applyFont="1" applyFill="1" applyBorder="1" applyAlignment="1" applyProtection="1">
      <alignment horizontal="center" vertical="center" shrinkToFit="1"/>
      <protection hidden="1"/>
    </xf>
    <xf numFmtId="3" fontId="19" fillId="0" borderId="100" xfId="64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101" xfId="0" applyNumberFormat="1" applyFont="1" applyBorder="1" applyAlignment="1">
      <alignment horizontal="center"/>
    </xf>
    <xf numFmtId="3" fontId="3" fillId="0" borderId="102" xfId="0" applyNumberFormat="1" applyFont="1" applyBorder="1" applyAlignment="1">
      <alignment horizontal="center" wrapText="1"/>
    </xf>
    <xf numFmtId="3" fontId="0" fillId="0" borderId="10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3" fillId="0" borderId="7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4" xfId="0" applyBorder="1" applyAlignment="1">
      <alignment/>
    </xf>
    <xf numFmtId="3" fontId="0" fillId="0" borderId="104" xfId="0" applyNumberFormat="1" applyFont="1" applyBorder="1" applyAlignment="1">
      <alignment/>
    </xf>
    <xf numFmtId="0" fontId="0" fillId="0" borderId="105" xfId="0" applyBorder="1" applyAlignment="1">
      <alignment/>
    </xf>
    <xf numFmtId="3" fontId="26" fillId="0" borderId="105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 horizontal="right"/>
    </xf>
    <xf numFmtId="3" fontId="3" fillId="0" borderId="106" xfId="64" applyNumberFormat="1" applyFont="1" applyFill="1" applyBorder="1" applyAlignment="1" applyProtection="1">
      <alignment horizontal="center" shrinkToFit="1"/>
      <protection hidden="1" locked="0"/>
    </xf>
    <xf numFmtId="3" fontId="3" fillId="0" borderId="69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/>
    </xf>
    <xf numFmtId="3" fontId="20" fillId="0" borderId="60" xfId="64" applyNumberFormat="1" applyFont="1" applyFill="1" applyBorder="1" applyAlignment="1" applyProtection="1">
      <alignment horizontal="center" shrinkToFit="1"/>
      <protection hidden="1"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8" xfId="64" applyFont="1" applyFill="1" applyBorder="1" applyAlignment="1" applyProtection="1">
      <alignment/>
      <protection hidden="1"/>
    </xf>
    <xf numFmtId="0" fontId="0" fillId="0" borderId="107" xfId="0" applyFont="1" applyBorder="1" applyAlignment="1">
      <alignment/>
    </xf>
    <xf numFmtId="0" fontId="20" fillId="0" borderId="11" xfId="64" applyFont="1" applyFill="1" applyBorder="1" applyAlignment="1" applyProtection="1">
      <alignment/>
      <protection hidden="1"/>
    </xf>
    <xf numFmtId="0" fontId="18" fillId="40" borderId="12" xfId="64" applyFont="1" applyFill="1" applyBorder="1" applyAlignment="1">
      <alignment horizontal="center" vertical="center"/>
      <protection/>
    </xf>
    <xf numFmtId="0" fontId="18" fillId="0" borderId="100" xfId="64" applyFont="1" applyFill="1" applyBorder="1" applyAlignment="1" applyProtection="1">
      <alignment horizontal="center" vertical="center"/>
      <protection hidden="1"/>
    </xf>
    <xf numFmtId="1" fontId="20" fillId="0" borderId="11" xfId="64" applyNumberFormat="1" applyFont="1" applyFill="1" applyBorder="1" applyAlignment="1" applyProtection="1">
      <alignment/>
      <protection hidden="1"/>
    </xf>
    <xf numFmtId="1" fontId="20" fillId="0" borderId="108" xfId="64" applyNumberFormat="1" applyFont="1" applyFill="1" applyBorder="1" applyAlignment="1" applyProtection="1">
      <alignment horizontal="left" vertical="center"/>
      <protection hidden="1"/>
    </xf>
    <xf numFmtId="1" fontId="20" fillId="0" borderId="109" xfId="64" applyNumberFormat="1" applyFont="1" applyFill="1" applyBorder="1" applyAlignment="1" applyProtection="1">
      <alignment horizontal="left" vertical="center"/>
      <protection hidden="1"/>
    </xf>
    <xf numFmtId="1" fontId="20" fillId="37" borderId="106" xfId="64" applyNumberFormat="1" applyFont="1" applyFill="1" applyBorder="1" applyAlignment="1" applyProtection="1">
      <alignment horizontal="center" vertical="center"/>
      <protection hidden="1"/>
    </xf>
    <xf numFmtId="1" fontId="20" fillId="37" borderId="54" xfId="64" applyNumberFormat="1" applyFont="1" applyFill="1" applyBorder="1" applyAlignment="1" applyProtection="1">
      <alignment horizontal="center" vertical="center"/>
      <protection hidden="1"/>
    </xf>
    <xf numFmtId="1" fontId="20" fillId="0" borderId="110" xfId="64" applyNumberFormat="1" applyFont="1" applyFill="1" applyBorder="1" applyAlignment="1" applyProtection="1">
      <alignment horizontal="left" vertical="center"/>
      <protection hidden="1"/>
    </xf>
    <xf numFmtId="1" fontId="20" fillId="0" borderId="111" xfId="64" applyNumberFormat="1" applyFont="1" applyFill="1" applyBorder="1" applyAlignment="1" applyProtection="1">
      <alignment horizontal="left" vertical="center"/>
      <protection hidden="1"/>
    </xf>
    <xf numFmtId="1" fontId="20" fillId="0" borderId="112" xfId="64" applyNumberFormat="1" applyFont="1" applyFill="1" applyBorder="1" applyAlignment="1" applyProtection="1">
      <alignment horizontal="left" vertical="center"/>
      <protection hidden="1"/>
    </xf>
    <xf numFmtId="0" fontId="18" fillId="37" borderId="113" xfId="64" applyFont="1" applyFill="1" applyBorder="1" applyAlignment="1">
      <alignment horizontal="center" vertical="center"/>
      <protection/>
    </xf>
    <xf numFmtId="0" fontId="18" fillId="37" borderId="114" xfId="64" applyFont="1" applyFill="1" applyBorder="1" applyAlignment="1">
      <alignment horizontal="center" vertical="center"/>
      <protection/>
    </xf>
    <xf numFmtId="0" fontId="18" fillId="37" borderId="115" xfId="64" applyFont="1" applyFill="1" applyBorder="1" applyAlignment="1">
      <alignment horizontal="center" vertical="center"/>
      <protection/>
    </xf>
    <xf numFmtId="0" fontId="18" fillId="0" borderId="109" xfId="64" applyFont="1" applyFill="1" applyBorder="1" applyAlignment="1" applyProtection="1">
      <alignment horizontal="center" vertical="center"/>
      <protection hidden="1"/>
    </xf>
    <xf numFmtId="4" fontId="20" fillId="0" borderId="110" xfId="64" applyNumberFormat="1" applyFont="1" applyFill="1" applyBorder="1" applyAlignment="1" applyProtection="1">
      <alignment horizontal="left" vertical="center"/>
      <protection hidden="1"/>
    </xf>
    <xf numFmtId="4" fontId="20" fillId="0" borderId="111" xfId="64" applyNumberFormat="1" applyFont="1" applyFill="1" applyBorder="1" applyAlignment="1" applyProtection="1">
      <alignment horizontal="left" vertical="center"/>
      <protection hidden="1"/>
    </xf>
    <xf numFmtId="4" fontId="20" fillId="0" borderId="112" xfId="64" applyNumberFormat="1" applyFont="1" applyFill="1" applyBorder="1" applyAlignment="1" applyProtection="1">
      <alignment horizontal="left" vertical="center"/>
      <protection hidden="1"/>
    </xf>
    <xf numFmtId="1" fontId="20" fillId="0" borderId="116" xfId="64" applyNumberFormat="1" applyFont="1" applyFill="1" applyBorder="1" applyAlignment="1" applyProtection="1">
      <alignment horizontal="left" vertical="center"/>
      <protection hidden="1"/>
    </xf>
    <xf numFmtId="1" fontId="20" fillId="0" borderId="22" xfId="64" applyNumberFormat="1" applyFont="1" applyFill="1" applyBorder="1" applyAlignment="1" applyProtection="1">
      <alignment horizontal="left" vertical="center"/>
      <protection hidden="1"/>
    </xf>
    <xf numFmtId="1" fontId="20" fillId="0" borderId="60" xfId="64" applyNumberFormat="1" applyFont="1" applyFill="1" applyBorder="1" applyAlignment="1" applyProtection="1">
      <alignment horizontal="left" vertical="center"/>
      <protection hidden="1"/>
    </xf>
    <xf numFmtId="1" fontId="20" fillId="0" borderId="117" xfId="64" applyNumberFormat="1" applyFont="1" applyFill="1" applyBorder="1" applyAlignment="1" applyProtection="1">
      <alignment horizontal="left" vertical="center"/>
      <protection hidden="1"/>
    </xf>
    <xf numFmtId="1" fontId="20" fillId="0" borderId="0" xfId="64" applyNumberFormat="1" applyFont="1" applyFill="1" applyBorder="1" applyAlignment="1" applyProtection="1">
      <alignment horizontal="left" vertical="center"/>
      <protection hidden="1"/>
    </xf>
    <xf numFmtId="0" fontId="20" fillId="0" borderId="29" xfId="64" applyFont="1" applyFill="1" applyBorder="1" applyAlignment="1" applyProtection="1">
      <alignment/>
      <protection hidden="1"/>
    </xf>
    <xf numFmtId="0" fontId="20" fillId="0" borderId="75" xfId="64" applyFont="1" applyFill="1" applyBorder="1" applyAlignment="1" applyProtection="1">
      <alignment/>
      <protection hidden="1"/>
    </xf>
    <xf numFmtId="0" fontId="20" fillId="0" borderId="26" xfId="64" applyFont="1" applyFill="1" applyBorder="1" applyAlignment="1" applyProtection="1">
      <alignment/>
      <protection hidden="1"/>
    </xf>
    <xf numFmtId="0" fontId="20" fillId="0" borderId="39" xfId="64" applyFont="1" applyFill="1" applyBorder="1" applyAlignment="1" applyProtection="1">
      <alignment/>
      <protection hidden="1"/>
    </xf>
    <xf numFmtId="0" fontId="20" fillId="0" borderId="24" xfId="64" applyFont="1" applyFill="1" applyBorder="1" applyAlignment="1" applyProtection="1">
      <alignment/>
      <protection hidden="1"/>
    </xf>
    <xf numFmtId="1" fontId="20" fillId="37" borderId="60" xfId="64" applyNumberFormat="1" applyFont="1" applyFill="1" applyBorder="1" applyAlignment="1" applyProtection="1">
      <alignment horizontal="center" vertical="center"/>
      <protection hidden="1"/>
    </xf>
    <xf numFmtId="1" fontId="20" fillId="37" borderId="117" xfId="64" applyNumberFormat="1" applyFont="1" applyFill="1" applyBorder="1" applyAlignment="1" applyProtection="1">
      <alignment horizontal="center" vertical="center"/>
      <protection hidden="1"/>
    </xf>
    <xf numFmtId="0" fontId="18" fillId="40" borderId="118" xfId="64" applyFont="1" applyFill="1" applyBorder="1" applyAlignment="1">
      <alignment horizontal="center" vertical="center"/>
      <protection/>
    </xf>
    <xf numFmtId="0" fontId="18" fillId="40" borderId="119" xfId="64" applyFont="1" applyFill="1" applyBorder="1" applyAlignment="1">
      <alignment horizontal="center" vertical="center"/>
      <protection/>
    </xf>
    <xf numFmtId="0" fontId="18" fillId="40" borderId="120" xfId="64" applyFont="1" applyFill="1" applyBorder="1" applyAlignment="1">
      <alignment horizontal="center" vertical="center"/>
      <protection/>
    </xf>
    <xf numFmtId="0" fontId="18" fillId="0" borderId="97" xfId="64" applyFont="1" applyFill="1" applyBorder="1" applyAlignment="1" applyProtection="1">
      <alignment horizontal="center" vertical="center"/>
      <protection hidden="1"/>
    </xf>
    <xf numFmtId="0" fontId="18" fillId="0" borderId="121" xfId="64" applyFont="1" applyFill="1" applyBorder="1" applyAlignment="1" applyProtection="1">
      <alignment horizontal="center" vertical="center"/>
      <protection hidden="1"/>
    </xf>
    <xf numFmtId="1" fontId="20" fillId="0" borderId="26" xfId="64" applyNumberFormat="1" applyFont="1" applyFill="1" applyBorder="1" applyAlignment="1" applyProtection="1">
      <alignment/>
      <protection hidden="1"/>
    </xf>
    <xf numFmtId="1" fontId="20" fillId="0" borderId="24" xfId="64" applyNumberFormat="1" applyFont="1" applyFill="1" applyBorder="1" applyAlignment="1" applyProtection="1">
      <alignment/>
      <protection hidden="1"/>
    </xf>
    <xf numFmtId="0" fontId="0" fillId="0" borderId="107" xfId="0" applyFont="1" applyBorder="1" applyAlignment="1">
      <alignment/>
    </xf>
    <xf numFmtId="0" fontId="20" fillId="0" borderId="122" xfId="64" applyFont="1" applyFill="1" applyBorder="1" applyAlignment="1" applyProtection="1">
      <alignment/>
      <protection hidden="1"/>
    </xf>
    <xf numFmtId="0" fontId="20" fillId="0" borderId="123" xfId="64" applyFont="1" applyFill="1" applyBorder="1" applyAlignment="1" applyProtection="1">
      <alignment/>
      <protection hidden="1"/>
    </xf>
    <xf numFmtId="0" fontId="20" fillId="0" borderId="38" xfId="64" applyFont="1" applyFill="1" applyBorder="1" applyAlignment="1" applyProtection="1">
      <alignment/>
      <protection hidden="1"/>
    </xf>
    <xf numFmtId="0" fontId="20" fillId="0" borderId="89" xfId="64" applyFont="1" applyFill="1" applyBorder="1" applyAlignment="1" applyProtection="1">
      <alignment/>
      <protection hidden="1"/>
    </xf>
    <xf numFmtId="0" fontId="20" fillId="0" borderId="48" xfId="64" applyFont="1" applyFill="1" applyBorder="1" applyAlignment="1" applyProtection="1">
      <alignment/>
      <protection hidden="1"/>
    </xf>
    <xf numFmtId="0" fontId="18" fillId="0" borderId="94" xfId="64" applyFont="1" applyFill="1" applyBorder="1" applyAlignment="1" applyProtection="1">
      <alignment horizontal="center" vertical="center"/>
      <protection hidden="1"/>
    </xf>
    <xf numFmtId="0" fontId="18" fillId="0" borderId="124" xfId="64" applyFont="1" applyFill="1" applyBorder="1" applyAlignment="1" applyProtection="1">
      <alignment horizontal="center" vertical="center"/>
      <protection hidden="1"/>
    </xf>
    <xf numFmtId="0" fontId="18" fillId="37" borderId="125" xfId="64" applyFont="1" applyFill="1" applyBorder="1" applyAlignment="1">
      <alignment horizontal="center" vertical="center"/>
      <protection/>
    </xf>
    <xf numFmtId="0" fontId="18" fillId="37" borderId="126" xfId="64" applyFont="1" applyFill="1" applyBorder="1" applyAlignment="1">
      <alignment horizontal="center" vertical="center"/>
      <protection/>
    </xf>
    <xf numFmtId="0" fontId="18" fillId="37" borderId="124" xfId="64" applyFont="1" applyFill="1" applyBorder="1" applyAlignment="1">
      <alignment horizontal="center" vertical="center"/>
      <protection/>
    </xf>
    <xf numFmtId="4" fontId="20" fillId="0" borderId="125" xfId="64" applyNumberFormat="1" applyFont="1" applyFill="1" applyBorder="1" applyAlignment="1" applyProtection="1">
      <alignment horizontal="left" vertical="center"/>
      <protection hidden="1"/>
    </xf>
    <xf numFmtId="4" fontId="20" fillId="0" borderId="126" xfId="64" applyNumberFormat="1" applyFont="1" applyFill="1" applyBorder="1" applyAlignment="1" applyProtection="1">
      <alignment horizontal="left" vertical="center"/>
      <protection hidden="1"/>
    </xf>
    <xf numFmtId="4" fontId="20" fillId="0" borderId="124" xfId="64" applyNumberFormat="1" applyFont="1" applyFill="1" applyBorder="1" applyAlignment="1" applyProtection="1">
      <alignment horizontal="left" vertical="center"/>
      <protection hidden="1"/>
    </xf>
    <xf numFmtId="1" fontId="20" fillId="0" borderId="127" xfId="64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/>
    </xf>
    <xf numFmtId="0" fontId="0" fillId="0" borderId="93" xfId="0" applyBorder="1" applyAlignment="1">
      <alignment/>
    </xf>
    <xf numFmtId="0" fontId="0" fillId="0" borderId="128" xfId="0" applyBorder="1" applyAlignment="1">
      <alignment/>
    </xf>
    <xf numFmtId="3" fontId="31" fillId="0" borderId="27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38" borderId="129" xfId="0" applyFont="1" applyFill="1" applyBorder="1" applyAlignment="1">
      <alignment/>
    </xf>
    <xf numFmtId="0" fontId="0" fillId="0" borderId="130" xfId="0" applyBorder="1" applyAlignment="1">
      <alignment/>
    </xf>
    <xf numFmtId="0" fontId="0" fillId="0" borderId="81" xfId="0" applyBorder="1" applyAlignment="1">
      <alignment/>
    </xf>
    <xf numFmtId="0" fontId="20" fillId="0" borderId="131" xfId="64" applyFont="1" applyFill="1" applyBorder="1" applyAlignment="1" applyProtection="1">
      <alignment/>
      <protection hidden="1"/>
    </xf>
    <xf numFmtId="0" fontId="20" fillId="0" borderId="72" xfId="64" applyFont="1" applyFill="1" applyBorder="1" applyAlignment="1" applyProtection="1">
      <alignment/>
      <protection hidden="1"/>
    </xf>
    <xf numFmtId="1" fontId="20" fillId="38" borderId="94" xfId="64" applyNumberFormat="1" applyFont="1" applyFill="1" applyBorder="1" applyAlignment="1" applyProtection="1">
      <alignment horizontal="center" vertical="center"/>
      <protection hidden="1"/>
    </xf>
    <xf numFmtId="0" fontId="3" fillId="0" borderId="97" xfId="0" applyFont="1" applyBorder="1" applyAlignment="1">
      <alignment/>
    </xf>
    <xf numFmtId="0" fontId="3" fillId="0" borderId="59" xfId="0" applyFont="1" applyBorder="1" applyAlignment="1">
      <alignment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2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A24" sqref="A24:F24"/>
    </sheetView>
  </sheetViews>
  <sheetFormatPr defaultColWidth="9.140625" defaultRowHeight="15" outlineLevelRow="2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3.57421875" style="1" customWidth="1"/>
    <col min="6" max="6" width="14.140625" style="1" customWidth="1"/>
    <col min="7" max="7" width="25.421875" style="0" customWidth="1"/>
    <col min="8" max="8" width="11.421875" style="1" customWidth="1"/>
    <col min="9" max="9" width="9.8515625" style="1" customWidth="1"/>
  </cols>
  <sheetData>
    <row r="1" spans="1:6" ht="33.75" customHeight="1">
      <c r="A1" s="344" t="s">
        <v>0</v>
      </c>
      <c r="B1" s="345"/>
      <c r="C1" s="345"/>
      <c r="D1" s="345"/>
      <c r="E1" s="345"/>
      <c r="F1" s="346"/>
    </row>
    <row r="2" spans="1:6" ht="16.5" customHeight="1">
      <c r="A2" s="100" t="s">
        <v>1</v>
      </c>
      <c r="B2" s="2" t="s">
        <v>2</v>
      </c>
      <c r="C2" s="347" t="s">
        <v>3</v>
      </c>
      <c r="D2" s="347"/>
      <c r="E2" s="3" t="s">
        <v>4</v>
      </c>
      <c r="F2" s="101" t="s">
        <v>5</v>
      </c>
    </row>
    <row r="3" spans="1:6" ht="16.5" customHeight="1">
      <c r="A3" s="348" t="s">
        <v>6</v>
      </c>
      <c r="B3" s="349"/>
      <c r="C3" s="349"/>
      <c r="D3" s="349"/>
      <c r="E3" s="349"/>
      <c r="F3" s="350"/>
    </row>
    <row r="4" spans="1:6" ht="16.5" customHeight="1">
      <c r="A4" s="102"/>
      <c r="B4" s="5">
        <v>1111</v>
      </c>
      <c r="C4" s="6"/>
      <c r="D4" s="7" t="s">
        <v>7</v>
      </c>
      <c r="E4" s="8">
        <v>1400000</v>
      </c>
      <c r="F4" s="103">
        <v>1500000</v>
      </c>
    </row>
    <row r="5" spans="1:6" ht="16.5" customHeight="1">
      <c r="A5" s="102"/>
      <c r="B5" s="5">
        <v>1112</v>
      </c>
      <c r="C5" s="6"/>
      <c r="D5" s="9" t="s">
        <v>8</v>
      </c>
      <c r="E5" s="8">
        <v>600000</v>
      </c>
      <c r="F5" s="103">
        <v>100000</v>
      </c>
    </row>
    <row r="6" spans="1:6" ht="16.5" customHeight="1">
      <c r="A6" s="102"/>
      <c r="B6" s="5">
        <v>1113</v>
      </c>
      <c r="C6" s="6"/>
      <c r="D6" s="9" t="s">
        <v>9</v>
      </c>
      <c r="E6" s="8">
        <v>140000</v>
      </c>
      <c r="F6" s="103">
        <v>150000</v>
      </c>
    </row>
    <row r="7" spans="1:6" ht="16.5" customHeight="1">
      <c r="A7" s="102"/>
      <c r="B7" s="5">
        <v>1121</v>
      </c>
      <c r="C7" s="6"/>
      <c r="D7" s="9" t="s">
        <v>10</v>
      </c>
      <c r="E7" s="8">
        <v>1400000</v>
      </c>
      <c r="F7" s="103">
        <v>1400000</v>
      </c>
    </row>
    <row r="8" spans="1:6" ht="16.5" customHeight="1">
      <c r="A8" s="102"/>
      <c r="B8" s="5">
        <v>1122</v>
      </c>
      <c r="C8" s="6"/>
      <c r="D8" s="9" t="s">
        <v>11</v>
      </c>
      <c r="E8" s="8">
        <v>210000</v>
      </c>
      <c r="F8" s="103">
        <v>210000</v>
      </c>
    </row>
    <row r="9" spans="1:6" ht="16.5" customHeight="1">
      <c r="A9" s="102"/>
      <c r="B9" s="5">
        <v>1211</v>
      </c>
      <c r="C9" s="6"/>
      <c r="D9" s="9" t="s">
        <v>12</v>
      </c>
      <c r="E9" s="8">
        <v>3200000</v>
      </c>
      <c r="F9" s="103">
        <v>3300000</v>
      </c>
    </row>
    <row r="10" spans="1:6" ht="16.5" customHeight="1">
      <c r="A10" s="102"/>
      <c r="B10" s="5">
        <v>1340</v>
      </c>
      <c r="C10" s="6"/>
      <c r="D10" s="9" t="s">
        <v>13</v>
      </c>
      <c r="E10" s="8">
        <v>330000</v>
      </c>
      <c r="F10" s="103">
        <v>345000</v>
      </c>
    </row>
    <row r="11" spans="1:6" ht="16.5" customHeight="1">
      <c r="A11" s="102"/>
      <c r="B11" s="5">
        <v>1341</v>
      </c>
      <c r="C11" s="6"/>
      <c r="D11" s="9" t="s">
        <v>14</v>
      </c>
      <c r="E11" s="8">
        <v>9500</v>
      </c>
      <c r="F11" s="103">
        <v>10000</v>
      </c>
    </row>
    <row r="12" spans="1:6" ht="16.5" customHeight="1">
      <c r="A12" s="102"/>
      <c r="B12" s="5">
        <v>1361</v>
      </c>
      <c r="C12" s="6"/>
      <c r="D12" s="9" t="s">
        <v>15</v>
      </c>
      <c r="E12" s="8">
        <v>3000</v>
      </c>
      <c r="F12" s="103">
        <v>3000</v>
      </c>
    </row>
    <row r="13" spans="1:6" ht="16.5" customHeight="1">
      <c r="A13" s="102"/>
      <c r="B13" s="5">
        <v>1381</v>
      </c>
      <c r="C13" s="6"/>
      <c r="D13" s="9" t="s">
        <v>16</v>
      </c>
      <c r="E13" s="8">
        <v>34000</v>
      </c>
      <c r="F13" s="103">
        <v>34000</v>
      </c>
    </row>
    <row r="14" spans="1:6" ht="16.5" customHeight="1">
      <c r="A14" s="102"/>
      <c r="B14" s="5">
        <v>1382</v>
      </c>
      <c r="C14" s="6"/>
      <c r="D14" s="9" t="s">
        <v>206</v>
      </c>
      <c r="E14" s="8">
        <v>10000</v>
      </c>
      <c r="F14" s="103">
        <v>0</v>
      </c>
    </row>
    <row r="15" spans="1:6" ht="16.5" customHeight="1">
      <c r="A15" s="102"/>
      <c r="B15" s="5">
        <v>1511</v>
      </c>
      <c r="C15" s="6"/>
      <c r="D15" s="9" t="s">
        <v>17</v>
      </c>
      <c r="E15" s="8">
        <v>300000</v>
      </c>
      <c r="F15" s="103">
        <v>300000</v>
      </c>
    </row>
    <row r="16" spans="1:6" ht="16.5" customHeight="1">
      <c r="A16" s="102"/>
      <c r="B16" s="5" t="s">
        <v>18</v>
      </c>
      <c r="C16" s="6"/>
      <c r="D16" s="9" t="s">
        <v>19</v>
      </c>
      <c r="E16" s="10">
        <f>SUM(E4:E15)</f>
        <v>7636500</v>
      </c>
      <c r="F16" s="104">
        <f>SUM(F4:F15)</f>
        <v>7352000</v>
      </c>
    </row>
    <row r="17" spans="1:6" ht="16.5" customHeight="1">
      <c r="A17" s="102"/>
      <c r="B17" s="4">
        <v>4111</v>
      </c>
      <c r="C17" s="12"/>
      <c r="D17" s="13" t="s">
        <v>20</v>
      </c>
      <c r="E17" s="14">
        <v>55887</v>
      </c>
      <c r="F17" s="104">
        <v>0</v>
      </c>
    </row>
    <row r="18" spans="1:6" ht="16.5" customHeight="1">
      <c r="A18" s="102"/>
      <c r="B18" s="4">
        <v>4112</v>
      </c>
      <c r="C18" s="12" t="s">
        <v>21</v>
      </c>
      <c r="D18" s="13" t="s">
        <v>22</v>
      </c>
      <c r="E18" s="14">
        <v>147900</v>
      </c>
      <c r="F18" s="104">
        <v>0</v>
      </c>
    </row>
    <row r="19" spans="1:6" ht="16.5" customHeight="1">
      <c r="A19" s="102"/>
      <c r="B19" s="4">
        <v>4121</v>
      </c>
      <c r="C19" s="12"/>
      <c r="D19" s="13" t="s">
        <v>23</v>
      </c>
      <c r="E19" s="14">
        <v>11000</v>
      </c>
      <c r="F19" s="104">
        <v>0</v>
      </c>
    </row>
    <row r="20" spans="1:6" ht="16.5" customHeight="1">
      <c r="A20" s="102"/>
      <c r="B20" s="4">
        <v>4222</v>
      </c>
      <c r="C20" s="12"/>
      <c r="D20" s="13" t="s">
        <v>24</v>
      </c>
      <c r="E20" s="14">
        <v>392000</v>
      </c>
      <c r="F20" s="104">
        <v>0</v>
      </c>
    </row>
    <row r="21" spans="1:6" ht="16.5" customHeight="1">
      <c r="A21" s="102"/>
      <c r="B21" s="4">
        <v>4233</v>
      </c>
      <c r="C21" s="12"/>
      <c r="D21" s="13" t="s">
        <v>25</v>
      </c>
      <c r="E21" s="10"/>
      <c r="F21" s="105">
        <v>2850000</v>
      </c>
    </row>
    <row r="22" spans="1:6" ht="16.5" customHeight="1">
      <c r="A22" s="102"/>
      <c r="B22" s="5" t="s">
        <v>26</v>
      </c>
      <c r="C22" s="6"/>
      <c r="D22" s="9" t="s">
        <v>27</v>
      </c>
      <c r="E22" s="10">
        <f>SUM(E17:E21)</f>
        <v>606787</v>
      </c>
      <c r="F22" s="104">
        <f>SUM(F17:F21)</f>
        <v>2850000</v>
      </c>
    </row>
    <row r="23" spans="1:6" ht="16.5" customHeight="1">
      <c r="A23" s="351" t="s">
        <v>28</v>
      </c>
      <c r="B23" s="352"/>
      <c r="C23" s="352"/>
      <c r="D23" s="352"/>
      <c r="E23" s="15">
        <f>SUM(E22,E16)</f>
        <v>8243287</v>
      </c>
      <c r="F23" s="106">
        <f>SUM(F22,F16)</f>
        <v>10202000</v>
      </c>
    </row>
    <row r="24" spans="1:6" ht="16.5" customHeight="1">
      <c r="A24" s="341" t="s">
        <v>29</v>
      </c>
      <c r="B24" s="342"/>
      <c r="C24" s="342"/>
      <c r="D24" s="342"/>
      <c r="E24" s="342"/>
      <c r="F24" s="343"/>
    </row>
    <row r="25" spans="1:6" ht="16.5" customHeight="1" outlineLevel="1">
      <c r="A25" s="107">
        <v>1019</v>
      </c>
      <c r="B25" s="17">
        <v>2131</v>
      </c>
      <c r="C25" s="18"/>
      <c r="D25" s="19" t="s">
        <v>30</v>
      </c>
      <c r="E25" s="20">
        <v>14000</v>
      </c>
      <c r="F25" s="108">
        <v>14000</v>
      </c>
    </row>
    <row r="26" spans="1:6" ht="16.5" customHeight="1">
      <c r="A26" s="109">
        <v>1019</v>
      </c>
      <c r="B26" s="4" t="s">
        <v>31</v>
      </c>
      <c r="C26" s="333" t="s">
        <v>32</v>
      </c>
      <c r="D26" s="333"/>
      <c r="E26" s="11">
        <f>SUM(E25)</f>
        <v>14000</v>
      </c>
      <c r="F26" s="104">
        <f>SUM(F25)</f>
        <v>14000</v>
      </c>
    </row>
    <row r="27" spans="1:6" ht="16.5" customHeight="1" outlineLevel="1">
      <c r="A27" s="102">
        <v>2310</v>
      </c>
      <c r="B27" s="4">
        <v>2111</v>
      </c>
      <c r="C27" s="6"/>
      <c r="D27" s="13" t="s">
        <v>33</v>
      </c>
      <c r="E27" s="14">
        <v>58000</v>
      </c>
      <c r="F27" s="105">
        <v>60000</v>
      </c>
    </row>
    <row r="28" spans="1:6" ht="16.5" customHeight="1" outlineLevel="1">
      <c r="A28" s="102">
        <v>2310</v>
      </c>
      <c r="B28" s="4">
        <v>2132</v>
      </c>
      <c r="C28" s="6"/>
      <c r="D28" s="13" t="s">
        <v>34</v>
      </c>
      <c r="E28" s="14">
        <v>40000</v>
      </c>
      <c r="F28" s="105">
        <v>40000</v>
      </c>
    </row>
    <row r="29" spans="1:6" ht="16.5" customHeight="1">
      <c r="A29" s="109">
        <v>2310</v>
      </c>
      <c r="B29" s="4" t="s">
        <v>31</v>
      </c>
      <c r="C29" s="333" t="s">
        <v>35</v>
      </c>
      <c r="D29" s="333"/>
      <c r="E29" s="11">
        <f>SUM(E27:E28)</f>
        <v>98000</v>
      </c>
      <c r="F29" s="104">
        <f>SUM(F27:F28)</f>
        <v>100000</v>
      </c>
    </row>
    <row r="30" spans="1:6" ht="16.5" customHeight="1" outlineLevel="1">
      <c r="A30" s="102">
        <v>2321</v>
      </c>
      <c r="B30" s="4">
        <v>2111</v>
      </c>
      <c r="C30" s="6"/>
      <c r="D30" s="13" t="s">
        <v>36</v>
      </c>
      <c r="E30" s="14">
        <v>700000</v>
      </c>
      <c r="F30" s="105">
        <v>700000</v>
      </c>
    </row>
    <row r="31" spans="1:6" ht="16.5" customHeight="1">
      <c r="A31" s="109">
        <v>2321</v>
      </c>
      <c r="B31" s="4" t="s">
        <v>31</v>
      </c>
      <c r="C31" s="333" t="s">
        <v>37</v>
      </c>
      <c r="D31" s="333"/>
      <c r="E31" s="11">
        <f>SUM(E30)</f>
        <v>700000</v>
      </c>
      <c r="F31" s="104">
        <f>SUM(F30)</f>
        <v>700000</v>
      </c>
    </row>
    <row r="32" spans="1:6" ht="16.5" customHeight="1" outlineLevel="1">
      <c r="A32" s="102">
        <v>3314</v>
      </c>
      <c r="B32" s="4">
        <v>2111</v>
      </c>
      <c r="C32" s="6"/>
      <c r="D32" s="13" t="s">
        <v>36</v>
      </c>
      <c r="E32" s="14">
        <v>1000</v>
      </c>
      <c r="F32" s="105">
        <v>1000</v>
      </c>
    </row>
    <row r="33" spans="1:6" ht="16.5" customHeight="1">
      <c r="A33" s="109">
        <v>3314</v>
      </c>
      <c r="B33" s="4" t="s">
        <v>31</v>
      </c>
      <c r="C33" s="333" t="s">
        <v>38</v>
      </c>
      <c r="D33" s="333"/>
      <c r="E33" s="11">
        <f>SUM(E32)</f>
        <v>1000</v>
      </c>
      <c r="F33" s="104">
        <f>SUM(F32)</f>
        <v>1000</v>
      </c>
    </row>
    <row r="34" spans="1:6" ht="16.5" customHeight="1" outlineLevel="1">
      <c r="A34" s="102">
        <v>3392</v>
      </c>
      <c r="B34" s="4">
        <v>2111</v>
      </c>
      <c r="C34" s="6"/>
      <c r="D34" s="13" t="s">
        <v>39</v>
      </c>
      <c r="E34" s="14">
        <v>20000</v>
      </c>
      <c r="F34" s="105">
        <v>0</v>
      </c>
    </row>
    <row r="35" spans="1:6" ht="16.5" customHeight="1" outlineLevel="1">
      <c r="A35" s="102">
        <v>3392</v>
      </c>
      <c r="B35" s="4">
        <v>2132</v>
      </c>
      <c r="C35" s="6"/>
      <c r="D35" s="13" t="s">
        <v>40</v>
      </c>
      <c r="E35" s="14">
        <v>90000</v>
      </c>
      <c r="F35" s="105">
        <v>0</v>
      </c>
    </row>
    <row r="36" spans="1:6" ht="16.5" customHeight="1">
      <c r="A36" s="109">
        <v>3392</v>
      </c>
      <c r="B36" s="4" t="s">
        <v>31</v>
      </c>
      <c r="C36" s="333" t="s">
        <v>41</v>
      </c>
      <c r="D36" s="333"/>
      <c r="E36" s="11">
        <f>SUM(E34:E35)</f>
        <v>110000</v>
      </c>
      <c r="F36" s="104">
        <f>SUM(F34:F35)</f>
        <v>0</v>
      </c>
    </row>
    <row r="37" spans="1:6" ht="16.5" customHeight="1" outlineLevel="1">
      <c r="A37" s="102">
        <v>3399</v>
      </c>
      <c r="B37" s="25">
        <v>2111</v>
      </c>
      <c r="C37" s="26"/>
      <c r="D37" s="27" t="s">
        <v>39</v>
      </c>
      <c r="E37" s="14">
        <v>29500</v>
      </c>
      <c r="F37" s="105">
        <v>30000</v>
      </c>
    </row>
    <row r="38" spans="1:6" ht="16.5" customHeight="1" outlineLevel="1">
      <c r="A38" s="102">
        <v>3399</v>
      </c>
      <c r="B38" s="25">
        <v>2132</v>
      </c>
      <c r="C38" s="26"/>
      <c r="D38" s="27" t="s">
        <v>40</v>
      </c>
      <c r="E38" s="14">
        <v>5500</v>
      </c>
      <c r="F38" s="105">
        <v>100000</v>
      </c>
    </row>
    <row r="39" spans="1:6" ht="16.5" customHeight="1" outlineLevel="1">
      <c r="A39" s="102">
        <v>3399</v>
      </c>
      <c r="B39" s="25">
        <v>2321</v>
      </c>
      <c r="C39" s="26"/>
      <c r="D39" s="27" t="s">
        <v>42</v>
      </c>
      <c r="E39" s="14">
        <v>8000</v>
      </c>
      <c r="F39" s="105">
        <v>0</v>
      </c>
    </row>
    <row r="40" spans="1:6" ht="16.5" customHeight="1">
      <c r="A40" s="109">
        <v>3399</v>
      </c>
      <c r="B40" s="25" t="s">
        <v>31</v>
      </c>
      <c r="C40" s="26" t="s">
        <v>43</v>
      </c>
      <c r="D40" s="28"/>
      <c r="E40" s="11">
        <f>SUM(E37:E39)</f>
        <v>43000</v>
      </c>
      <c r="F40" s="104">
        <f>SUM(F37:F39)</f>
        <v>130000</v>
      </c>
    </row>
    <row r="41" spans="1:6" ht="16.5" customHeight="1" outlineLevel="1">
      <c r="A41" s="102">
        <v>3412</v>
      </c>
      <c r="B41" s="25">
        <v>2111</v>
      </c>
      <c r="C41" s="26"/>
      <c r="D41" s="27" t="s">
        <v>39</v>
      </c>
      <c r="E41" s="14">
        <v>2000</v>
      </c>
      <c r="F41" s="105">
        <v>5000</v>
      </c>
    </row>
    <row r="42" spans="1:6" ht="16.5" customHeight="1" outlineLevel="1">
      <c r="A42" s="102">
        <v>3412</v>
      </c>
      <c r="B42" s="25">
        <v>2132</v>
      </c>
      <c r="C42" s="26"/>
      <c r="D42" s="27" t="s">
        <v>40</v>
      </c>
      <c r="E42" s="14">
        <v>30000</v>
      </c>
      <c r="F42" s="105">
        <v>35000</v>
      </c>
    </row>
    <row r="43" spans="1:6" ht="16.5" customHeight="1" outlineLevel="1">
      <c r="A43" s="102">
        <v>3412</v>
      </c>
      <c r="B43" s="25">
        <v>2321</v>
      </c>
      <c r="C43" s="26"/>
      <c r="D43" s="27" t="s">
        <v>42</v>
      </c>
      <c r="E43" s="14">
        <v>8000</v>
      </c>
      <c r="F43" s="105">
        <v>0</v>
      </c>
    </row>
    <row r="44" spans="1:6" ht="16.5" customHeight="1">
      <c r="A44" s="109">
        <v>3412</v>
      </c>
      <c r="B44" s="4" t="s">
        <v>31</v>
      </c>
      <c r="C44" s="333" t="s">
        <v>44</v>
      </c>
      <c r="D44" s="333"/>
      <c r="E44" s="11">
        <f>SUM(E41:E43)</f>
        <v>40000</v>
      </c>
      <c r="F44" s="104">
        <f>SUM(F41:F43)</f>
        <v>40000</v>
      </c>
    </row>
    <row r="45" spans="1:6" ht="16.5" customHeight="1" outlineLevel="1">
      <c r="A45" s="102">
        <v>3612</v>
      </c>
      <c r="B45" s="4">
        <v>2111</v>
      </c>
      <c r="C45" s="6"/>
      <c r="D45" s="13" t="s">
        <v>45</v>
      </c>
      <c r="E45" s="14">
        <v>10000</v>
      </c>
      <c r="F45" s="105">
        <v>0</v>
      </c>
    </row>
    <row r="46" spans="1:6" ht="16.5" customHeight="1" outlineLevel="1">
      <c r="A46" s="102">
        <v>3612</v>
      </c>
      <c r="B46" s="4">
        <v>2132</v>
      </c>
      <c r="C46" s="6"/>
      <c r="D46" s="13" t="s">
        <v>46</v>
      </c>
      <c r="E46" s="14">
        <v>557000</v>
      </c>
      <c r="F46" s="105">
        <v>500000</v>
      </c>
    </row>
    <row r="47" spans="1:6" ht="16.5" customHeight="1" outlineLevel="1">
      <c r="A47" s="102">
        <v>3612</v>
      </c>
      <c r="B47" s="4">
        <v>2324</v>
      </c>
      <c r="C47" s="6"/>
      <c r="D47" s="13" t="s">
        <v>47</v>
      </c>
      <c r="E47" s="14">
        <v>23000</v>
      </c>
      <c r="F47" s="105">
        <v>0</v>
      </c>
    </row>
    <row r="48" spans="1:6" ht="16.5" customHeight="1">
      <c r="A48" s="109">
        <v>3612</v>
      </c>
      <c r="B48" s="4" t="s">
        <v>31</v>
      </c>
      <c r="C48" s="333" t="s">
        <v>48</v>
      </c>
      <c r="D48" s="333"/>
      <c r="E48" s="11">
        <f>SUM(E45:E47)</f>
        <v>590000</v>
      </c>
      <c r="F48" s="104">
        <f>SUM(F45:F47)</f>
        <v>500000</v>
      </c>
    </row>
    <row r="49" spans="1:6" ht="16.5" customHeight="1" outlineLevel="1">
      <c r="A49" s="102">
        <v>3613</v>
      </c>
      <c r="B49" s="4">
        <v>2111</v>
      </c>
      <c r="C49" s="6"/>
      <c r="D49" s="13" t="s">
        <v>49</v>
      </c>
      <c r="E49" s="14">
        <v>50000</v>
      </c>
      <c r="F49" s="105">
        <v>30000</v>
      </c>
    </row>
    <row r="50" spans="1:6" ht="16.5" customHeight="1" outlineLevel="1">
      <c r="A50" s="102">
        <v>3613</v>
      </c>
      <c r="B50" s="4">
        <v>2132</v>
      </c>
      <c r="C50" s="6"/>
      <c r="D50" s="13" t="s">
        <v>50</v>
      </c>
      <c r="E50" s="14">
        <v>75000</v>
      </c>
      <c r="F50" s="105">
        <v>20000</v>
      </c>
    </row>
    <row r="51" spans="1:6" ht="16.5" customHeight="1">
      <c r="A51" s="109">
        <v>3613</v>
      </c>
      <c r="B51" s="4" t="s">
        <v>31</v>
      </c>
      <c r="C51" s="333" t="s">
        <v>51</v>
      </c>
      <c r="D51" s="333"/>
      <c r="E51" s="11">
        <f>SUM(E49:E50)</f>
        <v>125000</v>
      </c>
      <c r="F51" s="104">
        <f>SUM(F49:F50)</f>
        <v>50000</v>
      </c>
    </row>
    <row r="52" spans="1:6" ht="16.5" customHeight="1" outlineLevel="1">
      <c r="A52" s="102">
        <v>3633</v>
      </c>
      <c r="B52" s="4">
        <v>2132</v>
      </c>
      <c r="C52" s="6"/>
      <c r="D52" s="27" t="s">
        <v>40</v>
      </c>
      <c r="E52" s="14">
        <v>28000</v>
      </c>
      <c r="F52" s="105">
        <v>29000</v>
      </c>
    </row>
    <row r="53" spans="1:6" ht="16.5" customHeight="1" outlineLevel="1">
      <c r="A53" s="102">
        <v>3633</v>
      </c>
      <c r="B53" s="4">
        <v>2133</v>
      </c>
      <c r="C53" s="6"/>
      <c r="D53" s="13" t="s">
        <v>52</v>
      </c>
      <c r="E53" s="14">
        <v>2000</v>
      </c>
      <c r="F53" s="105">
        <v>1000</v>
      </c>
    </row>
    <row r="54" spans="1:6" ht="16.5" customHeight="1">
      <c r="A54" s="109">
        <v>3633</v>
      </c>
      <c r="B54" s="4" t="s">
        <v>31</v>
      </c>
      <c r="C54" s="29" t="s">
        <v>53</v>
      </c>
      <c r="D54" s="9"/>
      <c r="E54" s="11">
        <f>SUM(E52:E53)</f>
        <v>30000</v>
      </c>
      <c r="F54" s="104">
        <f>SUM(F52:F53)</f>
        <v>30000</v>
      </c>
    </row>
    <row r="55" spans="1:6" ht="16.5" customHeight="1" outlineLevel="1">
      <c r="A55" s="102">
        <v>3722</v>
      </c>
      <c r="B55" s="4">
        <v>2112</v>
      </c>
      <c r="C55" s="6"/>
      <c r="D55" s="13" t="s">
        <v>54</v>
      </c>
      <c r="E55" s="14">
        <v>5000</v>
      </c>
      <c r="F55" s="105">
        <v>5000</v>
      </c>
    </row>
    <row r="56" spans="1:6" ht="16.5" customHeight="1">
      <c r="A56" s="109">
        <v>3722</v>
      </c>
      <c r="B56" s="4" t="s">
        <v>31</v>
      </c>
      <c r="C56" s="333" t="s">
        <v>55</v>
      </c>
      <c r="D56" s="333"/>
      <c r="E56" s="11">
        <f>SUM(E55)</f>
        <v>5000</v>
      </c>
      <c r="F56" s="104">
        <f>SUM(F55)</f>
        <v>5000</v>
      </c>
    </row>
    <row r="57" spans="1:6" ht="16.5" customHeight="1" outlineLevel="1">
      <c r="A57" s="102">
        <v>3725</v>
      </c>
      <c r="B57" s="4">
        <v>2324</v>
      </c>
      <c r="C57" s="6"/>
      <c r="D57" s="13" t="s">
        <v>47</v>
      </c>
      <c r="E57" s="14">
        <v>120000</v>
      </c>
      <c r="F57" s="105">
        <v>135000</v>
      </c>
    </row>
    <row r="58" spans="1:6" ht="16.5" customHeight="1">
      <c r="A58" s="109">
        <v>3725</v>
      </c>
      <c r="B58" s="4" t="s">
        <v>31</v>
      </c>
      <c r="C58" s="333" t="s">
        <v>56</v>
      </c>
      <c r="D58" s="333"/>
      <c r="E58" s="11">
        <f>SUM(E57)</f>
        <v>120000</v>
      </c>
      <c r="F58" s="104">
        <f>SUM(F57)</f>
        <v>135000</v>
      </c>
    </row>
    <row r="59" spans="1:6" ht="16.5" customHeight="1" outlineLevel="1">
      <c r="A59" s="102">
        <v>6171</v>
      </c>
      <c r="B59" s="4">
        <v>2111</v>
      </c>
      <c r="C59" s="6"/>
      <c r="D59" s="13" t="s">
        <v>36</v>
      </c>
      <c r="E59" s="14">
        <v>54899</v>
      </c>
      <c r="F59" s="105">
        <v>25000</v>
      </c>
    </row>
    <row r="60" spans="1:6" ht="16.5" customHeight="1" outlineLevel="1">
      <c r="A60" s="102">
        <v>6171</v>
      </c>
      <c r="B60" s="4">
        <v>2119</v>
      </c>
      <c r="C60" s="6"/>
      <c r="D60" s="13" t="s">
        <v>57</v>
      </c>
      <c r="E60" s="14">
        <v>15000</v>
      </c>
      <c r="F60" s="105">
        <v>15000</v>
      </c>
    </row>
    <row r="61" spans="1:6" ht="16.5" customHeight="1" outlineLevel="1">
      <c r="A61" s="102">
        <v>6171</v>
      </c>
      <c r="B61" s="4">
        <v>2132</v>
      </c>
      <c r="C61" s="6"/>
      <c r="D61" s="27" t="s">
        <v>40</v>
      </c>
      <c r="E61" s="14">
        <v>101</v>
      </c>
      <c r="F61" s="105">
        <v>0</v>
      </c>
    </row>
    <row r="62" spans="1:6" ht="16.5" customHeight="1" outlineLevel="1">
      <c r="A62" s="102">
        <v>6171</v>
      </c>
      <c r="B62" s="4">
        <v>2324</v>
      </c>
      <c r="C62" s="6"/>
      <c r="D62" s="27" t="s">
        <v>47</v>
      </c>
      <c r="E62" s="14">
        <v>2000</v>
      </c>
      <c r="F62" s="105">
        <v>0</v>
      </c>
    </row>
    <row r="63" spans="1:6" ht="16.5" customHeight="1" outlineLevel="1">
      <c r="A63" s="102">
        <v>6171</v>
      </c>
      <c r="B63" s="4">
        <v>3111</v>
      </c>
      <c r="C63" s="6"/>
      <c r="D63" s="30" t="s">
        <v>58</v>
      </c>
      <c r="E63" s="14">
        <v>703000</v>
      </c>
      <c r="F63" s="105">
        <v>470000</v>
      </c>
    </row>
    <row r="64" spans="1:6" ht="16.5" customHeight="1">
      <c r="A64" s="109">
        <v>6171</v>
      </c>
      <c r="B64" s="4" t="s">
        <v>31</v>
      </c>
      <c r="C64" s="333" t="s">
        <v>59</v>
      </c>
      <c r="D64" s="333"/>
      <c r="E64" s="11">
        <f>SUM(E59:E63)</f>
        <v>775000</v>
      </c>
      <c r="F64" s="104">
        <f>SUM(F59:F63)</f>
        <v>510000</v>
      </c>
    </row>
    <row r="65" spans="1:6" ht="16.5" customHeight="1" outlineLevel="1">
      <c r="A65" s="102">
        <v>6310</v>
      </c>
      <c r="B65" s="4">
        <v>2141</v>
      </c>
      <c r="C65" s="6"/>
      <c r="D65" s="30" t="s">
        <v>60</v>
      </c>
      <c r="E65" s="14">
        <v>1000</v>
      </c>
      <c r="F65" s="105">
        <v>1000</v>
      </c>
    </row>
    <row r="66" spans="1:6" ht="16.5" customHeight="1" outlineLevel="1">
      <c r="A66" s="102">
        <v>6310</v>
      </c>
      <c r="B66" s="4">
        <v>2142</v>
      </c>
      <c r="C66" s="6"/>
      <c r="D66" s="30" t="s">
        <v>61</v>
      </c>
      <c r="E66" s="14">
        <v>14000</v>
      </c>
      <c r="F66" s="105">
        <v>14000</v>
      </c>
    </row>
    <row r="67" spans="1:6" ht="16.5" customHeight="1">
      <c r="A67" s="109">
        <v>6310</v>
      </c>
      <c r="B67" s="4" t="s">
        <v>31</v>
      </c>
      <c r="C67" s="333" t="s">
        <v>62</v>
      </c>
      <c r="D67" s="333"/>
      <c r="E67" s="11">
        <f>SUM(E65:E66)</f>
        <v>15000</v>
      </c>
      <c r="F67" s="104">
        <f>SUM(F65:F66)</f>
        <v>15000</v>
      </c>
    </row>
    <row r="68" spans="1:6" ht="16.5" customHeight="1">
      <c r="A68" s="109">
        <v>6330</v>
      </c>
      <c r="B68" s="4" t="s">
        <v>31</v>
      </c>
      <c r="C68" s="9" t="s">
        <v>63</v>
      </c>
      <c r="D68" s="31"/>
      <c r="E68" s="11">
        <v>207000</v>
      </c>
      <c r="F68" s="104">
        <v>100000</v>
      </c>
    </row>
    <row r="69" spans="1:6" ht="16.5" customHeight="1">
      <c r="A69" s="110">
        <v>6409</v>
      </c>
      <c r="B69" s="33" t="s">
        <v>31</v>
      </c>
      <c r="C69" s="34" t="s">
        <v>64</v>
      </c>
      <c r="D69" s="35"/>
      <c r="E69" s="36">
        <v>0</v>
      </c>
      <c r="F69" s="111">
        <v>0</v>
      </c>
    </row>
    <row r="70" spans="1:6" ht="16.5" customHeight="1">
      <c r="A70" s="337" t="s">
        <v>65</v>
      </c>
      <c r="B70" s="338"/>
      <c r="C70" s="338"/>
      <c r="D70" s="338"/>
      <c r="E70" s="38">
        <f>SUM(E26,E29,E31,E33,E36,E40,E44,E48,E51,E54,E56,E58,E64,E67,E68,E69)</f>
        <v>2873000</v>
      </c>
      <c r="F70" s="112">
        <f>SUM(F26,F29,F31,F33,F36,F40,F44,F48,F51,F54,F56,F58,F64,F67,F68,F69)</f>
        <v>2330000</v>
      </c>
    </row>
    <row r="71" spans="1:6" ht="16.5" customHeight="1">
      <c r="A71" s="339" t="s">
        <v>66</v>
      </c>
      <c r="B71" s="340"/>
      <c r="C71" s="340"/>
      <c r="D71" s="340"/>
      <c r="E71" s="113">
        <f>SUM(E70,E23)</f>
        <v>11116287</v>
      </c>
      <c r="F71" s="114">
        <f>SUM(F70,F23)</f>
        <v>12532000</v>
      </c>
    </row>
    <row r="72" spans="1:9" s="41" customFormat="1" ht="16.5" customHeight="1">
      <c r="A72" s="330" t="s">
        <v>67</v>
      </c>
      <c r="B72" s="330"/>
      <c r="C72" s="330"/>
      <c r="D72" s="330"/>
      <c r="E72" s="39"/>
      <c r="F72" s="40"/>
      <c r="H72" s="42"/>
      <c r="I72" s="42"/>
    </row>
    <row r="73" spans="1:9" s="41" customFormat="1" ht="16.5" customHeight="1">
      <c r="A73" s="327" t="s">
        <v>207</v>
      </c>
      <c r="B73" s="330"/>
      <c r="C73" s="330"/>
      <c r="D73" s="330"/>
      <c r="E73" s="330"/>
      <c r="F73" s="330"/>
      <c r="H73" s="42"/>
      <c r="I73" s="42"/>
    </row>
    <row r="74" spans="1:4" ht="15">
      <c r="A74" s="43"/>
      <c r="B74" s="43"/>
      <c r="C74" s="43"/>
      <c r="D74" s="43"/>
    </row>
    <row r="75" spans="1:6" ht="15.75">
      <c r="A75" s="334" t="s">
        <v>68</v>
      </c>
      <c r="B75" s="334"/>
      <c r="C75" s="334"/>
      <c r="D75" s="334"/>
      <c r="E75" s="334"/>
      <c r="F75" s="334"/>
    </row>
    <row r="76" spans="1:6" ht="15.75">
      <c r="A76" s="44" t="s">
        <v>1</v>
      </c>
      <c r="B76" s="45" t="s">
        <v>2</v>
      </c>
      <c r="C76" s="335" t="s">
        <v>3</v>
      </c>
      <c r="D76" s="335"/>
      <c r="E76" s="46" t="s">
        <v>4</v>
      </c>
      <c r="F76" s="47" t="s">
        <v>5</v>
      </c>
    </row>
    <row r="77" spans="1:6" ht="16.5" customHeight="1" outlineLevel="1">
      <c r="A77" s="16">
        <v>1031</v>
      </c>
      <c r="B77" s="17">
        <v>5139</v>
      </c>
      <c r="C77" s="18"/>
      <c r="D77" s="48" t="s">
        <v>69</v>
      </c>
      <c r="E77" s="20">
        <v>15000</v>
      </c>
      <c r="F77" s="49">
        <v>60000</v>
      </c>
    </row>
    <row r="78" spans="1:6" ht="16.5" customHeight="1" outlineLevel="1">
      <c r="A78" s="23">
        <v>1031</v>
      </c>
      <c r="B78" s="4">
        <v>5169</v>
      </c>
      <c r="C78" s="6"/>
      <c r="D78" s="13" t="s">
        <v>70</v>
      </c>
      <c r="E78" s="50">
        <v>15000</v>
      </c>
      <c r="F78" s="51">
        <v>10000</v>
      </c>
    </row>
    <row r="79" spans="1:6" ht="16.5" customHeight="1">
      <c r="A79" s="21">
        <v>1031</v>
      </c>
      <c r="B79" s="4"/>
      <c r="C79" s="336" t="s">
        <v>71</v>
      </c>
      <c r="D79" s="336"/>
      <c r="E79" s="11">
        <f>SUM(E77:E78)</f>
        <v>30000</v>
      </c>
      <c r="F79" s="22">
        <f>SUM(F77:F78)</f>
        <v>70000</v>
      </c>
    </row>
    <row r="80" spans="1:6" ht="16.5" customHeight="1" outlineLevel="1">
      <c r="A80" s="23">
        <v>2212</v>
      </c>
      <c r="B80" s="4">
        <v>5139</v>
      </c>
      <c r="C80" s="6"/>
      <c r="D80" s="13" t="s">
        <v>72</v>
      </c>
      <c r="E80" s="8">
        <v>2000</v>
      </c>
      <c r="F80" s="52">
        <v>2000</v>
      </c>
    </row>
    <row r="81" spans="1:6" ht="16.5" customHeight="1" outlineLevel="1">
      <c r="A81" s="23">
        <v>2212</v>
      </c>
      <c r="B81" s="4">
        <v>5169</v>
      </c>
      <c r="C81" s="6"/>
      <c r="D81" s="13" t="s">
        <v>73</v>
      </c>
      <c r="E81" s="8">
        <v>10000</v>
      </c>
      <c r="F81" s="52">
        <v>15000</v>
      </c>
    </row>
    <row r="82" spans="1:6" ht="16.5" customHeight="1" outlineLevel="1">
      <c r="A82" s="23">
        <v>2212</v>
      </c>
      <c r="B82" s="4">
        <v>5171</v>
      </c>
      <c r="C82" s="6"/>
      <c r="D82" s="13" t="s">
        <v>74</v>
      </c>
      <c r="E82" s="8">
        <v>343000</v>
      </c>
      <c r="F82" s="51">
        <v>150000</v>
      </c>
    </row>
    <row r="83" spans="1:11" ht="16.5" customHeight="1" outlineLevel="1">
      <c r="A83" s="23">
        <v>2212</v>
      </c>
      <c r="B83" s="4">
        <v>6121</v>
      </c>
      <c r="C83" s="6"/>
      <c r="D83" s="13" t="s">
        <v>75</v>
      </c>
      <c r="E83" s="8">
        <v>774000</v>
      </c>
      <c r="F83" s="51">
        <v>2300000</v>
      </c>
      <c r="K83">
        <v>2300000</v>
      </c>
    </row>
    <row r="84" spans="1:6" ht="16.5" customHeight="1">
      <c r="A84" s="21">
        <v>2212</v>
      </c>
      <c r="B84" s="4"/>
      <c r="C84" s="333" t="s">
        <v>76</v>
      </c>
      <c r="D84" s="333"/>
      <c r="E84" s="11">
        <f>SUM(E80:E83)</f>
        <v>1129000</v>
      </c>
      <c r="F84" s="22">
        <f>SUM(F80:F83)</f>
        <v>2467000</v>
      </c>
    </row>
    <row r="85" spans="1:6" ht="16.5" customHeight="1" outlineLevel="1">
      <c r="A85" s="23">
        <v>2219</v>
      </c>
      <c r="B85" s="4">
        <v>5168</v>
      </c>
      <c r="C85" s="6"/>
      <c r="D85" s="13" t="s">
        <v>77</v>
      </c>
      <c r="E85" s="14">
        <v>20000</v>
      </c>
      <c r="F85" s="51">
        <v>20000</v>
      </c>
    </row>
    <row r="86" spans="1:6" ht="16.5" customHeight="1" outlineLevel="1">
      <c r="A86" s="23">
        <v>2219</v>
      </c>
      <c r="B86" s="4">
        <v>5169</v>
      </c>
      <c r="C86" s="6"/>
      <c r="D86" s="13" t="s">
        <v>78</v>
      </c>
      <c r="E86" s="14">
        <v>20000</v>
      </c>
      <c r="F86" s="51">
        <v>20000</v>
      </c>
    </row>
    <row r="87" spans="1:6" ht="16.5" customHeight="1" outlineLevel="1">
      <c r="A87" s="23">
        <v>2219</v>
      </c>
      <c r="B87" s="4">
        <v>5171</v>
      </c>
      <c r="C87" s="6"/>
      <c r="D87" s="13" t="s">
        <v>79</v>
      </c>
      <c r="E87" s="14">
        <v>430000</v>
      </c>
      <c r="F87" s="51">
        <v>120000</v>
      </c>
    </row>
    <row r="88" spans="1:6" ht="16.5" customHeight="1">
      <c r="A88" s="21">
        <v>2219</v>
      </c>
      <c r="B88" s="5"/>
      <c r="C88" s="333" t="s">
        <v>80</v>
      </c>
      <c r="D88" s="333"/>
      <c r="E88" s="11">
        <f>SUM(E85:E87)</f>
        <v>470000</v>
      </c>
      <c r="F88" s="22">
        <f>SUM(F85:F87)</f>
        <v>160000</v>
      </c>
    </row>
    <row r="89" spans="1:6" ht="16.5" customHeight="1" outlineLevel="1">
      <c r="A89" s="23">
        <v>2292</v>
      </c>
      <c r="B89" s="4">
        <v>5339</v>
      </c>
      <c r="C89" s="6"/>
      <c r="D89" s="13" t="s">
        <v>81</v>
      </c>
      <c r="E89" s="14">
        <v>55000</v>
      </c>
      <c r="F89" s="51">
        <v>55000</v>
      </c>
    </row>
    <row r="90" spans="1:6" ht="16.5" customHeight="1">
      <c r="A90" s="21">
        <v>2292</v>
      </c>
      <c r="B90" s="4"/>
      <c r="C90" s="333" t="s">
        <v>82</v>
      </c>
      <c r="D90" s="333"/>
      <c r="E90" s="11">
        <f>SUM(E89)</f>
        <v>55000</v>
      </c>
      <c r="F90" s="22">
        <f>SUM(F89)</f>
        <v>55000</v>
      </c>
    </row>
    <row r="91" spans="1:6" ht="16.5" customHeight="1" outlineLevel="1">
      <c r="A91" s="23">
        <v>2310</v>
      </c>
      <c r="B91" s="4">
        <v>5151</v>
      </c>
      <c r="C91" s="6"/>
      <c r="D91" s="13" t="s">
        <v>83</v>
      </c>
      <c r="E91" s="14">
        <v>85000</v>
      </c>
      <c r="F91" s="51">
        <v>90000</v>
      </c>
    </row>
    <row r="92" spans="1:6" ht="16.5" customHeight="1">
      <c r="A92" s="21">
        <v>2310</v>
      </c>
      <c r="B92" s="4"/>
      <c r="C92" s="333" t="s">
        <v>84</v>
      </c>
      <c r="D92" s="333"/>
      <c r="E92" s="11">
        <f>SUM(E91)</f>
        <v>85000</v>
      </c>
      <c r="F92" s="22">
        <f>SUM(F91)</f>
        <v>90000</v>
      </c>
    </row>
    <row r="93" spans="1:6" ht="16.5" customHeight="1" outlineLevel="1">
      <c r="A93" s="23">
        <v>2321</v>
      </c>
      <c r="B93" s="4">
        <v>5011</v>
      </c>
      <c r="C93" s="6"/>
      <c r="D93" s="13" t="s">
        <v>85</v>
      </c>
      <c r="E93" s="8">
        <v>90000</v>
      </c>
      <c r="F93" s="24">
        <v>90000</v>
      </c>
    </row>
    <row r="94" spans="1:6" ht="16.5" customHeight="1" outlineLevel="1">
      <c r="A94" s="23">
        <v>2321</v>
      </c>
      <c r="B94" s="4">
        <v>5031</v>
      </c>
      <c r="C94" s="6"/>
      <c r="D94" s="13" t="s">
        <v>86</v>
      </c>
      <c r="E94" s="8">
        <v>20000</v>
      </c>
      <c r="F94" s="24">
        <v>20000</v>
      </c>
    </row>
    <row r="95" spans="1:6" ht="16.5" customHeight="1" outlineLevel="1">
      <c r="A95" s="23">
        <v>2321</v>
      </c>
      <c r="B95" s="4">
        <v>5032</v>
      </c>
      <c r="C95" s="6"/>
      <c r="D95" s="13" t="s">
        <v>87</v>
      </c>
      <c r="E95" s="8">
        <v>13000</v>
      </c>
      <c r="F95" s="24">
        <v>13000</v>
      </c>
    </row>
    <row r="96" spans="1:6" ht="16.5" customHeight="1" outlineLevel="1">
      <c r="A96" s="23">
        <v>2321</v>
      </c>
      <c r="B96" s="4">
        <v>5154</v>
      </c>
      <c r="C96" s="6"/>
      <c r="D96" s="13" t="s">
        <v>88</v>
      </c>
      <c r="E96" s="8">
        <v>50000</v>
      </c>
      <c r="F96" s="24">
        <v>50000</v>
      </c>
    </row>
    <row r="97" spans="1:6" ht="16.5" customHeight="1" outlineLevel="1">
      <c r="A97" s="23">
        <v>2321</v>
      </c>
      <c r="B97" s="4">
        <v>5169</v>
      </c>
      <c r="C97" s="6"/>
      <c r="D97" s="13" t="s">
        <v>89</v>
      </c>
      <c r="E97" s="8">
        <v>700000</v>
      </c>
      <c r="F97" s="24">
        <v>700000</v>
      </c>
    </row>
    <row r="98" spans="1:6" ht="16.5" customHeight="1" outlineLevel="1">
      <c r="A98" s="23"/>
      <c r="B98" s="4">
        <v>5171</v>
      </c>
      <c r="C98" s="6"/>
      <c r="D98" s="13" t="s">
        <v>79</v>
      </c>
      <c r="E98" s="8">
        <v>107000</v>
      </c>
      <c r="F98" s="51">
        <v>110000</v>
      </c>
    </row>
    <row r="99" spans="1:11" ht="16.5" customHeight="1" outlineLevel="1">
      <c r="A99" s="23"/>
      <c r="B99" s="4">
        <v>6121</v>
      </c>
      <c r="C99" s="6"/>
      <c r="D99" s="13" t="s">
        <v>90</v>
      </c>
      <c r="E99" s="8">
        <v>30000</v>
      </c>
      <c r="F99" s="51">
        <v>10000</v>
      </c>
      <c r="K99">
        <v>10000</v>
      </c>
    </row>
    <row r="100" spans="1:6" ht="16.5" customHeight="1">
      <c r="A100" s="21">
        <v>2321</v>
      </c>
      <c r="B100" s="4"/>
      <c r="C100" s="333" t="s">
        <v>91</v>
      </c>
      <c r="D100" s="333"/>
      <c r="E100" s="11">
        <f>SUM(E93:E99)</f>
        <v>1010000</v>
      </c>
      <c r="F100" s="81">
        <f>SUM(F93:F99)</f>
        <v>993000</v>
      </c>
    </row>
    <row r="101" spans="1:6" ht="16.5" customHeight="1" outlineLevel="1">
      <c r="A101" s="23">
        <v>3111</v>
      </c>
      <c r="B101" s="4">
        <v>5137</v>
      </c>
      <c r="C101" s="6"/>
      <c r="D101" s="13" t="s">
        <v>92</v>
      </c>
      <c r="E101" s="8">
        <v>120000</v>
      </c>
      <c r="F101" s="51">
        <v>250000</v>
      </c>
    </row>
    <row r="102" spans="1:6" ht="16.5" customHeight="1" outlineLevel="1">
      <c r="A102" s="23">
        <v>3111</v>
      </c>
      <c r="B102" s="4">
        <v>5169</v>
      </c>
      <c r="C102" s="6"/>
      <c r="D102" s="13" t="s">
        <v>78</v>
      </c>
      <c r="E102" s="8">
        <v>110000</v>
      </c>
      <c r="F102" s="51">
        <v>5000</v>
      </c>
    </row>
    <row r="103" spans="1:11" ht="16.5" customHeight="1" outlineLevel="1">
      <c r="A103" s="23">
        <v>3111</v>
      </c>
      <c r="B103" s="4">
        <v>5331</v>
      </c>
      <c r="C103" s="6"/>
      <c r="D103" s="13" t="s">
        <v>93</v>
      </c>
      <c r="E103" s="8">
        <v>200000</v>
      </c>
      <c r="F103" s="51">
        <v>240000</v>
      </c>
      <c r="K103">
        <v>100000</v>
      </c>
    </row>
    <row r="104" spans="1:6" ht="16.5" customHeight="1" outlineLevel="1">
      <c r="A104" s="23">
        <v>3111</v>
      </c>
      <c r="B104" s="4">
        <v>6121</v>
      </c>
      <c r="C104" s="6"/>
      <c r="D104" s="13" t="s">
        <v>90</v>
      </c>
      <c r="E104" s="8">
        <v>6470000</v>
      </c>
      <c r="F104" s="51">
        <v>100000</v>
      </c>
    </row>
    <row r="105" spans="1:6" ht="16.5" customHeight="1">
      <c r="A105" s="21">
        <v>3111</v>
      </c>
      <c r="B105" s="4"/>
      <c r="C105" s="333" t="s">
        <v>94</v>
      </c>
      <c r="D105" s="333"/>
      <c r="E105" s="11">
        <f>SUM(E101:E104)</f>
        <v>6900000</v>
      </c>
      <c r="F105" s="22">
        <f>SUM(F101:F104)</f>
        <v>595000</v>
      </c>
    </row>
    <row r="106" spans="1:6" ht="16.5" customHeight="1" outlineLevel="1">
      <c r="A106" s="23">
        <v>3314</v>
      </c>
      <c r="B106" s="4">
        <v>5021</v>
      </c>
      <c r="C106" s="6"/>
      <c r="D106" s="13" t="s">
        <v>95</v>
      </c>
      <c r="E106" s="8">
        <v>16000</v>
      </c>
      <c r="F106" s="51">
        <v>16000</v>
      </c>
    </row>
    <row r="107" spans="1:6" ht="16.5" customHeight="1" outlineLevel="1">
      <c r="A107" s="23">
        <v>3314</v>
      </c>
      <c r="B107" s="4">
        <v>5136</v>
      </c>
      <c r="C107" s="6"/>
      <c r="D107" s="13" t="s">
        <v>96</v>
      </c>
      <c r="E107" s="8">
        <v>5000</v>
      </c>
      <c r="F107" s="51">
        <v>5000</v>
      </c>
    </row>
    <row r="108" spans="1:11" ht="16.5" customHeight="1" outlineLevel="1">
      <c r="A108" s="23">
        <v>3314</v>
      </c>
      <c r="B108" s="4">
        <v>6121</v>
      </c>
      <c r="C108" s="6"/>
      <c r="D108" s="13" t="s">
        <v>90</v>
      </c>
      <c r="E108" s="8">
        <v>1000</v>
      </c>
      <c r="F108" s="51">
        <v>1000</v>
      </c>
      <c r="K108">
        <v>1000</v>
      </c>
    </row>
    <row r="109" spans="1:6" ht="16.5" customHeight="1">
      <c r="A109" s="21">
        <v>3314</v>
      </c>
      <c r="B109" s="4"/>
      <c r="C109" s="333" t="s">
        <v>38</v>
      </c>
      <c r="D109" s="333"/>
      <c r="E109" s="11">
        <f>SUM(E106:E108)</f>
        <v>22000</v>
      </c>
      <c r="F109" s="22">
        <f>SUM(F106:F108)</f>
        <v>22000</v>
      </c>
    </row>
    <row r="110" spans="1:6" ht="16.5" customHeight="1" outlineLevel="1">
      <c r="A110" s="23">
        <v>3319</v>
      </c>
      <c r="B110" s="4">
        <v>5139</v>
      </c>
      <c r="C110" s="6"/>
      <c r="D110" s="13" t="s">
        <v>97</v>
      </c>
      <c r="E110" s="14">
        <v>5000</v>
      </c>
      <c r="F110" s="24">
        <v>1000</v>
      </c>
    </row>
    <row r="111" spans="1:6" ht="16.5" customHeight="1" outlineLevel="1">
      <c r="A111" s="23">
        <v>3319</v>
      </c>
      <c r="B111" s="4">
        <v>5169</v>
      </c>
      <c r="C111" s="6"/>
      <c r="D111" s="13" t="s">
        <v>98</v>
      </c>
      <c r="E111" s="14">
        <v>10000</v>
      </c>
      <c r="F111" s="24">
        <v>14000</v>
      </c>
    </row>
    <row r="112" spans="1:6" ht="16.5" customHeight="1">
      <c r="A112" s="21">
        <v>3319</v>
      </c>
      <c r="B112" s="4"/>
      <c r="C112" s="333" t="s">
        <v>99</v>
      </c>
      <c r="D112" s="333"/>
      <c r="E112" s="11">
        <f>SUM(E110:E111)</f>
        <v>15000</v>
      </c>
      <c r="F112" s="22">
        <f>SUM(F110:F111)</f>
        <v>15000</v>
      </c>
    </row>
    <row r="113" spans="1:6" ht="16.5" customHeight="1" outlineLevel="1">
      <c r="A113" s="23">
        <v>3326</v>
      </c>
      <c r="B113" s="4">
        <v>5171</v>
      </c>
      <c r="C113" s="6"/>
      <c r="D113" s="13" t="s">
        <v>100</v>
      </c>
      <c r="E113" s="14">
        <v>20000</v>
      </c>
      <c r="F113" s="51">
        <v>100000</v>
      </c>
    </row>
    <row r="114" spans="1:6" ht="16.5" customHeight="1">
      <c r="A114" s="21">
        <v>3326</v>
      </c>
      <c r="B114" s="4"/>
      <c r="C114" s="333" t="s">
        <v>101</v>
      </c>
      <c r="D114" s="333"/>
      <c r="E114" s="11">
        <f>SUM(E113)</f>
        <v>20000</v>
      </c>
      <c r="F114" s="22">
        <f>SUM(F113)</f>
        <v>100000</v>
      </c>
    </row>
    <row r="115" spans="1:6" ht="16.5" customHeight="1" outlineLevel="1">
      <c r="A115" s="23">
        <v>3341</v>
      </c>
      <c r="B115" s="4">
        <v>5169</v>
      </c>
      <c r="C115" s="6"/>
      <c r="D115" s="13" t="s">
        <v>102</v>
      </c>
      <c r="E115" s="14">
        <v>3000</v>
      </c>
      <c r="F115" s="51">
        <v>3000</v>
      </c>
    </row>
    <row r="116" spans="1:6" ht="16.5" customHeight="1" outlineLevel="1">
      <c r="A116" s="23">
        <v>3341</v>
      </c>
      <c r="B116" s="4">
        <v>5171</v>
      </c>
      <c r="C116" s="6"/>
      <c r="D116" s="13" t="s">
        <v>100</v>
      </c>
      <c r="E116" s="14">
        <v>5000</v>
      </c>
      <c r="F116" s="51">
        <v>5000</v>
      </c>
    </row>
    <row r="117" spans="1:6" ht="16.5" customHeight="1">
      <c r="A117" s="21">
        <v>3341</v>
      </c>
      <c r="B117" s="4"/>
      <c r="C117" s="333" t="s">
        <v>103</v>
      </c>
      <c r="D117" s="333"/>
      <c r="E117" s="11">
        <f>SUM(E115:E116)</f>
        <v>8000</v>
      </c>
      <c r="F117" s="22">
        <f>SUM(F115:F116)</f>
        <v>8000</v>
      </c>
    </row>
    <row r="118" spans="1:6" ht="16.5" customHeight="1" hidden="1" outlineLevel="2">
      <c r="A118" s="23">
        <v>3399</v>
      </c>
      <c r="B118" s="4">
        <v>5021</v>
      </c>
      <c r="C118" s="6"/>
      <c r="D118" s="13" t="s">
        <v>104</v>
      </c>
      <c r="E118" s="14">
        <v>20000</v>
      </c>
      <c r="F118" s="51">
        <v>20000</v>
      </c>
    </row>
    <row r="119" spans="1:6" ht="16.5" customHeight="1" hidden="1" outlineLevel="2">
      <c r="A119" s="23">
        <v>3399</v>
      </c>
      <c r="B119" s="4">
        <v>5139</v>
      </c>
      <c r="C119" s="6"/>
      <c r="D119" s="13" t="s">
        <v>105</v>
      </c>
      <c r="E119" s="14">
        <v>93000</v>
      </c>
      <c r="F119" s="51">
        <v>100000</v>
      </c>
    </row>
    <row r="120" spans="1:6" ht="16.5" customHeight="1" hidden="1" outlineLevel="2">
      <c r="A120" s="23">
        <v>3399</v>
      </c>
      <c r="B120" s="4">
        <v>5169</v>
      </c>
      <c r="C120" s="6"/>
      <c r="D120" s="13" t="s">
        <v>78</v>
      </c>
      <c r="E120" s="14">
        <v>80000</v>
      </c>
      <c r="F120" s="51">
        <v>75000</v>
      </c>
    </row>
    <row r="121" spans="1:6" ht="16.5" customHeight="1" hidden="1" outlineLevel="2">
      <c r="A121" s="23">
        <v>3399</v>
      </c>
      <c r="B121" s="4">
        <v>5175</v>
      </c>
      <c r="C121" s="6"/>
      <c r="D121" s="13" t="s">
        <v>106</v>
      </c>
      <c r="E121" s="14">
        <v>15000</v>
      </c>
      <c r="F121" s="51">
        <v>15000</v>
      </c>
    </row>
    <row r="122" spans="1:6" ht="16.5" customHeight="1" hidden="1" outlineLevel="2">
      <c r="A122" s="23">
        <v>3399</v>
      </c>
      <c r="B122" s="4">
        <v>5194</v>
      </c>
      <c r="C122" s="6"/>
      <c r="D122" s="13" t="s">
        <v>107</v>
      </c>
      <c r="E122" s="14">
        <v>12000</v>
      </c>
      <c r="F122" s="51">
        <v>10000</v>
      </c>
    </row>
    <row r="123" spans="1:6" ht="16.5" customHeight="1" hidden="1" outlineLevel="2">
      <c r="A123" s="23">
        <v>3399</v>
      </c>
      <c r="B123" s="4">
        <v>5492</v>
      </c>
      <c r="C123" s="6"/>
      <c r="D123" s="13" t="s">
        <v>108</v>
      </c>
      <c r="E123" s="14">
        <v>10000</v>
      </c>
      <c r="F123" s="51">
        <v>10000</v>
      </c>
    </row>
    <row r="124" spans="1:6" ht="16.5" customHeight="1" collapsed="1">
      <c r="A124" s="21">
        <v>3399</v>
      </c>
      <c r="B124" s="4"/>
      <c r="C124" s="333" t="s">
        <v>109</v>
      </c>
      <c r="D124" s="333"/>
      <c r="E124" s="11">
        <f>SUM(E118:E123)</f>
        <v>230000</v>
      </c>
      <c r="F124" s="22">
        <f>SUM(F118:F123)</f>
        <v>230000</v>
      </c>
    </row>
    <row r="125" spans="1:6" ht="16.5" customHeight="1" outlineLevel="1">
      <c r="A125" s="23">
        <v>3412</v>
      </c>
      <c r="B125" s="4">
        <v>5137</v>
      </c>
      <c r="C125" s="6"/>
      <c r="D125" s="13" t="s">
        <v>110</v>
      </c>
      <c r="E125" s="14">
        <v>1000</v>
      </c>
      <c r="F125" s="51">
        <v>1000</v>
      </c>
    </row>
    <row r="126" spans="1:6" ht="16.5" customHeight="1" outlineLevel="1">
      <c r="A126" s="23">
        <v>3412</v>
      </c>
      <c r="B126" s="4">
        <v>5139</v>
      </c>
      <c r="C126" s="6"/>
      <c r="D126" s="13" t="s">
        <v>111</v>
      </c>
      <c r="E126" s="14">
        <v>20000</v>
      </c>
      <c r="F126" s="51">
        <v>20000</v>
      </c>
    </row>
    <row r="127" spans="1:6" ht="16.5" customHeight="1" outlineLevel="1">
      <c r="A127" s="23">
        <v>3412</v>
      </c>
      <c r="B127" s="4">
        <v>5153</v>
      </c>
      <c r="C127" s="6"/>
      <c r="D127" s="13" t="s">
        <v>112</v>
      </c>
      <c r="E127" s="14">
        <v>50000</v>
      </c>
      <c r="F127" s="51">
        <v>70000</v>
      </c>
    </row>
    <row r="128" spans="1:6" ht="16.5" customHeight="1" outlineLevel="1">
      <c r="A128" s="23">
        <v>3412</v>
      </c>
      <c r="B128" s="4">
        <v>5154</v>
      </c>
      <c r="C128" s="6"/>
      <c r="D128" s="13" t="s">
        <v>113</v>
      </c>
      <c r="E128" s="14">
        <v>79000</v>
      </c>
      <c r="F128" s="51">
        <v>90000</v>
      </c>
    </row>
    <row r="129" spans="1:6" ht="16.5" customHeight="1" outlineLevel="1">
      <c r="A129" s="23">
        <v>3412</v>
      </c>
      <c r="B129" s="4">
        <v>5169</v>
      </c>
      <c r="C129" s="6"/>
      <c r="D129" s="13" t="s">
        <v>78</v>
      </c>
      <c r="E129" s="14">
        <v>5000</v>
      </c>
      <c r="F129" s="51">
        <v>5000</v>
      </c>
    </row>
    <row r="130" spans="1:6" ht="16.5" customHeight="1">
      <c r="A130" s="21">
        <v>3412</v>
      </c>
      <c r="B130" s="4"/>
      <c r="C130" s="333" t="s">
        <v>44</v>
      </c>
      <c r="D130" s="333"/>
      <c r="E130" s="11">
        <f>SUM(E125:E129)</f>
        <v>155000</v>
      </c>
      <c r="F130" s="22">
        <f>SUM(F125:F129)</f>
        <v>186000</v>
      </c>
    </row>
    <row r="131" spans="1:6" ht="16.5" customHeight="1" outlineLevel="1">
      <c r="A131" s="23">
        <v>3421</v>
      </c>
      <c r="B131" s="4">
        <v>5169</v>
      </c>
      <c r="C131" s="6"/>
      <c r="D131" s="13" t="s">
        <v>114</v>
      </c>
      <c r="E131" s="14">
        <v>1000</v>
      </c>
      <c r="F131" s="51">
        <v>0</v>
      </c>
    </row>
    <row r="132" spans="1:6" ht="16.5" customHeight="1">
      <c r="A132" s="21">
        <v>3421</v>
      </c>
      <c r="B132" s="4"/>
      <c r="C132" s="333" t="s">
        <v>115</v>
      </c>
      <c r="D132" s="333"/>
      <c r="E132" s="11">
        <f>SUM(E131)</f>
        <v>1000</v>
      </c>
      <c r="F132" s="22">
        <f>SUM(F131)</f>
        <v>0</v>
      </c>
    </row>
    <row r="133" spans="1:6" ht="16.5" customHeight="1" outlineLevel="1">
      <c r="A133" s="23">
        <v>3612</v>
      </c>
      <c r="B133" s="4">
        <v>5139</v>
      </c>
      <c r="C133" s="6"/>
      <c r="D133" s="13" t="s">
        <v>116</v>
      </c>
      <c r="E133" s="14">
        <v>15000</v>
      </c>
      <c r="F133" s="51">
        <v>25000</v>
      </c>
    </row>
    <row r="134" spans="1:6" ht="16.5" customHeight="1" outlineLevel="1">
      <c r="A134" s="23">
        <v>3612</v>
      </c>
      <c r="B134" s="4">
        <v>5153</v>
      </c>
      <c r="C134" s="6"/>
      <c r="D134" s="13" t="s">
        <v>117</v>
      </c>
      <c r="E134" s="14">
        <v>33000</v>
      </c>
      <c r="F134" s="51">
        <v>10000</v>
      </c>
    </row>
    <row r="135" spans="1:6" ht="16.5" customHeight="1" outlineLevel="1">
      <c r="A135" s="23">
        <v>3612</v>
      </c>
      <c r="B135" s="4">
        <v>5154</v>
      </c>
      <c r="C135" s="6"/>
      <c r="D135" s="13" t="s">
        <v>88</v>
      </c>
      <c r="E135" s="14">
        <v>7000</v>
      </c>
      <c r="F135" s="51">
        <v>9000</v>
      </c>
    </row>
    <row r="136" spans="1:6" ht="16.5" customHeight="1" outlineLevel="1">
      <c r="A136" s="23">
        <v>3612</v>
      </c>
      <c r="B136" s="4">
        <v>5169</v>
      </c>
      <c r="C136" s="6"/>
      <c r="D136" s="13" t="s">
        <v>78</v>
      </c>
      <c r="E136" s="8">
        <v>30000</v>
      </c>
      <c r="F136" s="51">
        <v>30000</v>
      </c>
    </row>
    <row r="137" spans="1:6" ht="16.5" customHeight="1" outlineLevel="1">
      <c r="A137" s="23">
        <v>3612</v>
      </c>
      <c r="B137" s="4">
        <v>5171</v>
      </c>
      <c r="C137" s="6"/>
      <c r="D137" s="13" t="s">
        <v>100</v>
      </c>
      <c r="E137" s="8">
        <v>5000</v>
      </c>
      <c r="F137" s="51">
        <v>45000</v>
      </c>
    </row>
    <row r="138" spans="1:11" ht="16.5" customHeight="1" outlineLevel="1">
      <c r="A138" s="23">
        <v>3612</v>
      </c>
      <c r="B138" s="4">
        <v>6121</v>
      </c>
      <c r="C138" s="6"/>
      <c r="D138" s="13" t="s">
        <v>90</v>
      </c>
      <c r="E138" s="8">
        <v>600000</v>
      </c>
      <c r="F138" s="51">
        <v>20000</v>
      </c>
      <c r="K138">
        <v>20000</v>
      </c>
    </row>
    <row r="139" spans="1:6" ht="16.5" customHeight="1">
      <c r="A139" s="21">
        <v>3612</v>
      </c>
      <c r="B139" s="4" t="s">
        <v>118</v>
      </c>
      <c r="C139" s="333" t="s">
        <v>119</v>
      </c>
      <c r="D139" s="333"/>
      <c r="E139" s="11">
        <f>SUM(E133:E138)</f>
        <v>690000</v>
      </c>
      <c r="F139" s="22">
        <f>SUM(F133:F138)</f>
        <v>139000</v>
      </c>
    </row>
    <row r="140" spans="1:6" ht="16.5" customHeight="1" outlineLevel="1">
      <c r="A140" s="23">
        <v>3613</v>
      </c>
      <c r="B140" s="4">
        <v>5137</v>
      </c>
      <c r="C140" s="6"/>
      <c r="D140" s="13" t="s">
        <v>110</v>
      </c>
      <c r="E140" s="8">
        <v>25000</v>
      </c>
      <c r="F140" s="51">
        <v>30000</v>
      </c>
    </row>
    <row r="141" spans="1:6" ht="16.5" customHeight="1" outlineLevel="1">
      <c r="A141" s="23">
        <v>3613</v>
      </c>
      <c r="B141" s="4">
        <v>5139</v>
      </c>
      <c r="C141" s="6"/>
      <c r="D141" s="13" t="s">
        <v>105</v>
      </c>
      <c r="E141" s="8">
        <v>20000</v>
      </c>
      <c r="F141" s="51">
        <v>30000</v>
      </c>
    </row>
    <row r="142" spans="1:6" ht="16.5" customHeight="1" outlineLevel="1">
      <c r="A142" s="23">
        <v>3613</v>
      </c>
      <c r="B142" s="4">
        <v>5153</v>
      </c>
      <c r="C142" s="6"/>
      <c r="D142" s="13" t="s">
        <v>117</v>
      </c>
      <c r="E142" s="8">
        <v>15000</v>
      </c>
      <c r="F142" s="51">
        <v>25000</v>
      </c>
    </row>
    <row r="143" spans="1:6" ht="16.5" customHeight="1" outlineLevel="1">
      <c r="A143" s="23">
        <v>3613</v>
      </c>
      <c r="B143" s="4">
        <v>5154</v>
      </c>
      <c r="C143" s="6"/>
      <c r="D143" s="13" t="s">
        <v>88</v>
      </c>
      <c r="E143" s="8">
        <v>40000</v>
      </c>
      <c r="F143" s="51">
        <v>50000</v>
      </c>
    </row>
    <row r="144" spans="1:6" ht="16.5" customHeight="1" outlineLevel="1">
      <c r="A144" s="23">
        <v>3613</v>
      </c>
      <c r="B144" s="4">
        <v>5169</v>
      </c>
      <c r="C144" s="6"/>
      <c r="D144" s="13" t="s">
        <v>78</v>
      </c>
      <c r="E144" s="8">
        <v>60000</v>
      </c>
      <c r="F144" s="51">
        <v>60000</v>
      </c>
    </row>
    <row r="145" spans="1:6" ht="16.5" customHeight="1" outlineLevel="1">
      <c r="A145" s="23">
        <v>3613</v>
      </c>
      <c r="B145" s="4">
        <v>5171</v>
      </c>
      <c r="C145" s="6"/>
      <c r="D145" s="13" t="s">
        <v>100</v>
      </c>
      <c r="E145" s="8">
        <v>5000</v>
      </c>
      <c r="F145" s="51">
        <v>20000</v>
      </c>
    </row>
    <row r="146" spans="1:11" ht="16.5" customHeight="1" outlineLevel="1">
      <c r="A146" s="23">
        <v>3613</v>
      </c>
      <c r="B146" s="4">
        <v>6121</v>
      </c>
      <c r="C146" s="6"/>
      <c r="D146" s="13" t="s">
        <v>120</v>
      </c>
      <c r="E146" s="8">
        <v>0</v>
      </c>
      <c r="F146" s="51">
        <v>450000</v>
      </c>
      <c r="K146">
        <v>450000</v>
      </c>
    </row>
    <row r="147" spans="1:12" ht="16.5" customHeight="1">
      <c r="A147" s="21">
        <v>3613</v>
      </c>
      <c r="B147" s="4"/>
      <c r="C147" s="333" t="s">
        <v>51</v>
      </c>
      <c r="D147" s="333"/>
      <c r="E147" s="11">
        <f>SUM(E140:E146)</f>
        <v>165000</v>
      </c>
      <c r="F147" s="22">
        <f>SUM(F140:F146)</f>
        <v>665000</v>
      </c>
      <c r="L147" s="63"/>
    </row>
    <row r="148" spans="1:6" ht="16.5" customHeight="1" outlineLevel="1">
      <c r="A148" s="23">
        <v>3631</v>
      </c>
      <c r="B148" s="4">
        <v>5154</v>
      </c>
      <c r="C148" s="6"/>
      <c r="D148" s="13" t="s">
        <v>88</v>
      </c>
      <c r="E148" s="8">
        <v>150000</v>
      </c>
      <c r="F148" s="51">
        <v>180000</v>
      </c>
    </row>
    <row r="149" spans="1:6" ht="16.5" customHeight="1" outlineLevel="1">
      <c r="A149" s="23">
        <v>3631</v>
      </c>
      <c r="B149" s="4">
        <v>5169</v>
      </c>
      <c r="C149" s="6"/>
      <c r="D149" s="13" t="s">
        <v>78</v>
      </c>
      <c r="E149" s="8">
        <v>40000</v>
      </c>
      <c r="F149" s="51">
        <v>30000</v>
      </c>
    </row>
    <row r="150" spans="1:6" ht="16.5" customHeight="1" outlineLevel="1">
      <c r="A150" s="23">
        <v>3631</v>
      </c>
      <c r="B150" s="4">
        <v>5171</v>
      </c>
      <c r="C150" s="6"/>
      <c r="D150" s="13" t="s">
        <v>100</v>
      </c>
      <c r="E150" s="8">
        <v>40000</v>
      </c>
      <c r="F150" s="51">
        <v>25000</v>
      </c>
    </row>
    <row r="151" spans="1:6" ht="16.5" customHeight="1">
      <c r="A151" s="21">
        <v>3631</v>
      </c>
      <c r="B151" s="4"/>
      <c r="C151" s="333" t="s">
        <v>121</v>
      </c>
      <c r="D151" s="333"/>
      <c r="E151" s="11">
        <f>SUM(E148:E150)</f>
        <v>230000</v>
      </c>
      <c r="F151" s="22">
        <f>SUM(F148:F150)</f>
        <v>235000</v>
      </c>
    </row>
    <row r="152" spans="1:6" ht="16.5" customHeight="1" outlineLevel="1">
      <c r="A152" s="23">
        <v>3635</v>
      </c>
      <c r="B152" s="4">
        <v>5169</v>
      </c>
      <c r="C152" s="6"/>
      <c r="D152" s="13" t="s">
        <v>78</v>
      </c>
      <c r="E152" s="8">
        <v>10000</v>
      </c>
      <c r="F152" s="51">
        <v>5000</v>
      </c>
    </row>
    <row r="153" spans="1:11" ht="16.5" customHeight="1" outlineLevel="1">
      <c r="A153" s="23">
        <v>3635</v>
      </c>
      <c r="B153" s="4">
        <v>6119</v>
      </c>
      <c r="C153" s="6"/>
      <c r="D153" s="13" t="s">
        <v>122</v>
      </c>
      <c r="E153" s="8">
        <v>25000</v>
      </c>
      <c r="F153" s="51">
        <v>3000</v>
      </c>
      <c r="K153">
        <v>3000</v>
      </c>
    </row>
    <row r="154" spans="1:6" ht="16.5" customHeight="1">
      <c r="A154" s="21">
        <v>3635</v>
      </c>
      <c r="B154" s="4"/>
      <c r="C154" s="333" t="s">
        <v>123</v>
      </c>
      <c r="D154" s="333"/>
      <c r="E154" s="11">
        <f>SUM(E152:E153)</f>
        <v>35000</v>
      </c>
      <c r="F154" s="22">
        <f>SUM(F152:F153)</f>
        <v>8000</v>
      </c>
    </row>
    <row r="155" spans="1:6" ht="16.5" customHeight="1" outlineLevel="1">
      <c r="A155" s="23">
        <v>3639</v>
      </c>
      <c r="B155" s="4">
        <v>5169</v>
      </c>
      <c r="C155" s="6"/>
      <c r="D155" s="13" t="s">
        <v>78</v>
      </c>
      <c r="E155" s="8">
        <v>50000</v>
      </c>
      <c r="F155" s="51">
        <v>20000</v>
      </c>
    </row>
    <row r="156" spans="1:6" ht="16.5" customHeight="1" outlineLevel="1">
      <c r="A156" s="23">
        <v>3639</v>
      </c>
      <c r="B156" s="4">
        <v>5362</v>
      </c>
      <c r="C156" s="6"/>
      <c r="D156" s="13" t="s">
        <v>124</v>
      </c>
      <c r="E156" s="8">
        <v>50000</v>
      </c>
      <c r="F156" s="51">
        <v>20000</v>
      </c>
    </row>
    <row r="157" spans="1:11" ht="16.5" customHeight="1" outlineLevel="1">
      <c r="A157" s="23">
        <v>3639</v>
      </c>
      <c r="B157" s="4">
        <v>6130</v>
      </c>
      <c r="C157" s="6"/>
      <c r="D157" s="13" t="s">
        <v>125</v>
      </c>
      <c r="E157" s="8">
        <v>5000</v>
      </c>
      <c r="F157" s="51">
        <v>400000</v>
      </c>
      <c r="K157">
        <v>400000</v>
      </c>
    </row>
    <row r="158" spans="1:6" ht="16.5" customHeight="1">
      <c r="A158" s="21">
        <v>3639</v>
      </c>
      <c r="B158" s="4"/>
      <c r="C158" s="333" t="s">
        <v>126</v>
      </c>
      <c r="D158" s="333"/>
      <c r="E158" s="11">
        <f>SUM(E155:E157)</f>
        <v>105000</v>
      </c>
      <c r="F158" s="22">
        <f>SUM(F155:F157)</f>
        <v>440000</v>
      </c>
    </row>
    <row r="159" spans="1:6" ht="16.5" customHeight="1" outlineLevel="1">
      <c r="A159" s="23">
        <v>3721</v>
      </c>
      <c r="B159" s="4">
        <v>5169</v>
      </c>
      <c r="C159" s="6"/>
      <c r="D159" s="13" t="s">
        <v>78</v>
      </c>
      <c r="E159" s="8">
        <v>65000</v>
      </c>
      <c r="F159" s="51">
        <v>30000</v>
      </c>
    </row>
    <row r="160" spans="1:6" ht="16.5" customHeight="1">
      <c r="A160" s="21">
        <v>3721</v>
      </c>
      <c r="B160" s="4"/>
      <c r="C160" s="333" t="s">
        <v>127</v>
      </c>
      <c r="D160" s="333"/>
      <c r="E160" s="11">
        <f>SUM(E159)</f>
        <v>65000</v>
      </c>
      <c r="F160" s="22">
        <f>SUM(F159)</f>
        <v>30000</v>
      </c>
    </row>
    <row r="161" spans="1:6" ht="16.5" customHeight="1" outlineLevel="1">
      <c r="A161" s="23">
        <v>3722</v>
      </c>
      <c r="B161" s="4">
        <v>5137</v>
      </c>
      <c r="C161" s="6"/>
      <c r="D161" s="13" t="s">
        <v>128</v>
      </c>
      <c r="E161" s="14">
        <v>28000</v>
      </c>
      <c r="F161" s="51">
        <v>30000</v>
      </c>
    </row>
    <row r="162" spans="1:6" ht="16.5" customHeight="1" outlineLevel="1">
      <c r="A162" s="23">
        <v>3722</v>
      </c>
      <c r="B162" s="4">
        <v>5138</v>
      </c>
      <c r="C162" s="6"/>
      <c r="D162" s="9" t="s">
        <v>129</v>
      </c>
      <c r="E162" s="14">
        <v>12000</v>
      </c>
      <c r="F162" s="51">
        <v>15000</v>
      </c>
    </row>
    <row r="163" spans="1:6" ht="16.5" customHeight="1" outlineLevel="1">
      <c r="A163" s="23">
        <v>3722</v>
      </c>
      <c r="B163" s="4">
        <v>5139</v>
      </c>
      <c r="C163" s="6"/>
      <c r="D163" s="13" t="s">
        <v>105</v>
      </c>
      <c r="E163" s="14">
        <v>5000</v>
      </c>
      <c r="F163" s="51">
        <v>5000</v>
      </c>
    </row>
    <row r="164" spans="1:6" ht="16.5" customHeight="1" outlineLevel="1">
      <c r="A164" s="23">
        <v>3722</v>
      </c>
      <c r="B164" s="4">
        <v>5169</v>
      </c>
      <c r="C164" s="6"/>
      <c r="D164" s="13" t="s">
        <v>78</v>
      </c>
      <c r="E164" s="14">
        <v>465000</v>
      </c>
      <c r="F164" s="51">
        <v>500000</v>
      </c>
    </row>
    <row r="165" spans="1:6" ht="16.5" customHeight="1">
      <c r="A165" s="21">
        <v>3722</v>
      </c>
      <c r="B165" s="4"/>
      <c r="C165" s="333" t="s">
        <v>55</v>
      </c>
      <c r="D165" s="333"/>
      <c r="E165" s="11">
        <f>SUM(E161:E164)</f>
        <v>510000</v>
      </c>
      <c r="F165" s="22">
        <f>SUM(F161:F164)</f>
        <v>550000</v>
      </c>
    </row>
    <row r="166" spans="1:6" ht="16.5" customHeight="1" outlineLevel="1">
      <c r="A166" s="23">
        <v>3725</v>
      </c>
      <c r="B166" s="4">
        <v>5139</v>
      </c>
      <c r="C166" s="6"/>
      <c r="D166" s="13" t="s">
        <v>105</v>
      </c>
      <c r="E166" s="8">
        <v>75000</v>
      </c>
      <c r="F166" s="51">
        <v>80000</v>
      </c>
    </row>
    <row r="167" spans="1:6" ht="16.5" customHeight="1" outlineLevel="1">
      <c r="A167" s="23">
        <v>3725</v>
      </c>
      <c r="B167" s="4">
        <v>5169</v>
      </c>
      <c r="C167" s="6"/>
      <c r="D167" s="13" t="s">
        <v>78</v>
      </c>
      <c r="E167" s="8">
        <v>35000</v>
      </c>
      <c r="F167" s="51">
        <v>35000</v>
      </c>
    </row>
    <row r="168" spans="1:6" ht="16.5" customHeight="1">
      <c r="A168" s="21">
        <v>3725</v>
      </c>
      <c r="B168" s="4"/>
      <c r="C168" s="333" t="s">
        <v>56</v>
      </c>
      <c r="D168" s="333"/>
      <c r="E168" s="11">
        <f>SUM(E166:E167)</f>
        <v>110000</v>
      </c>
      <c r="F168" s="22">
        <f>SUM(F166:F167)</f>
        <v>115000</v>
      </c>
    </row>
    <row r="169" spans="1:6" ht="16.5" customHeight="1" outlineLevel="1">
      <c r="A169" s="23">
        <v>3745</v>
      </c>
      <c r="B169" s="4">
        <v>5021</v>
      </c>
      <c r="C169" s="6"/>
      <c r="D169" s="13" t="s">
        <v>104</v>
      </c>
      <c r="E169" s="8">
        <v>20000</v>
      </c>
      <c r="F169" s="51">
        <v>20000</v>
      </c>
    </row>
    <row r="170" spans="1:6" ht="16.5" customHeight="1" outlineLevel="1">
      <c r="A170" s="23">
        <v>3745</v>
      </c>
      <c r="B170" s="4">
        <v>5132</v>
      </c>
      <c r="C170" s="6"/>
      <c r="D170" s="13" t="s">
        <v>130</v>
      </c>
      <c r="E170" s="8">
        <v>10000</v>
      </c>
      <c r="F170" s="51">
        <v>12000</v>
      </c>
    </row>
    <row r="171" spans="1:6" ht="16.5" customHeight="1" outlineLevel="1">
      <c r="A171" s="23">
        <v>3745</v>
      </c>
      <c r="B171" s="4">
        <v>5137</v>
      </c>
      <c r="C171" s="6"/>
      <c r="D171" s="13" t="s">
        <v>131</v>
      </c>
      <c r="E171" s="8">
        <v>20000</v>
      </c>
      <c r="F171" s="51">
        <v>380000</v>
      </c>
    </row>
    <row r="172" spans="1:6" ht="16.5" customHeight="1" outlineLevel="1">
      <c r="A172" s="23">
        <v>3745</v>
      </c>
      <c r="B172" s="4">
        <v>5139</v>
      </c>
      <c r="C172" s="6"/>
      <c r="D172" s="13" t="s">
        <v>105</v>
      </c>
      <c r="E172" s="8">
        <v>20000</v>
      </c>
      <c r="F172" s="51">
        <v>20000</v>
      </c>
    </row>
    <row r="173" spans="1:6" ht="16.5" customHeight="1" outlineLevel="1">
      <c r="A173" s="23">
        <v>3745</v>
      </c>
      <c r="B173" s="4">
        <v>5141</v>
      </c>
      <c r="C173" s="6"/>
      <c r="D173" s="13" t="s">
        <v>132</v>
      </c>
      <c r="E173" s="8">
        <v>1000</v>
      </c>
      <c r="F173" s="51">
        <v>1000</v>
      </c>
    </row>
    <row r="174" spans="1:6" ht="16.5" customHeight="1" outlineLevel="1">
      <c r="A174" s="23">
        <v>3745</v>
      </c>
      <c r="B174" s="4">
        <v>5156</v>
      </c>
      <c r="C174" s="6"/>
      <c r="D174" s="13" t="s">
        <v>133</v>
      </c>
      <c r="E174" s="8">
        <v>35000</v>
      </c>
      <c r="F174" s="51">
        <v>35000</v>
      </c>
    </row>
    <row r="175" spans="1:6" ht="16.5" customHeight="1" outlineLevel="1">
      <c r="A175" s="23">
        <v>3745</v>
      </c>
      <c r="B175" s="4">
        <v>5169</v>
      </c>
      <c r="C175" s="6"/>
      <c r="D175" s="13" t="s">
        <v>78</v>
      </c>
      <c r="E175" s="8">
        <v>20000</v>
      </c>
      <c r="F175" s="51">
        <v>20000</v>
      </c>
    </row>
    <row r="176" spans="1:6" ht="16.5" customHeight="1" outlineLevel="1">
      <c r="A176" s="23">
        <v>3745</v>
      </c>
      <c r="B176" s="4">
        <v>5171</v>
      </c>
      <c r="C176" s="6"/>
      <c r="D176" s="13" t="s">
        <v>100</v>
      </c>
      <c r="E176" s="8">
        <v>24000</v>
      </c>
      <c r="F176" s="51">
        <v>10000</v>
      </c>
    </row>
    <row r="177" spans="1:6" ht="16.5" customHeight="1">
      <c r="A177" s="21">
        <v>3745</v>
      </c>
      <c r="B177" s="4"/>
      <c r="C177" s="333" t="s">
        <v>134</v>
      </c>
      <c r="D177" s="333"/>
      <c r="E177" s="11">
        <f>SUM(E169:E176)</f>
        <v>150000</v>
      </c>
      <c r="F177" s="22">
        <f>SUM(F169:F176)</f>
        <v>498000</v>
      </c>
    </row>
    <row r="178" spans="1:6" ht="16.5" customHeight="1" outlineLevel="1">
      <c r="A178" s="23">
        <v>5512</v>
      </c>
      <c r="B178" s="4">
        <v>5154</v>
      </c>
      <c r="C178" s="6"/>
      <c r="D178" s="13" t="s">
        <v>88</v>
      </c>
      <c r="E178" s="8">
        <v>4800</v>
      </c>
      <c r="F178" s="51">
        <v>5000</v>
      </c>
    </row>
    <row r="179" spans="1:6" ht="16.5" customHeight="1" outlineLevel="1">
      <c r="A179" s="23">
        <v>5512</v>
      </c>
      <c r="B179" s="4">
        <v>5221</v>
      </c>
      <c r="C179" s="6"/>
      <c r="D179" s="13" t="s">
        <v>135</v>
      </c>
      <c r="E179" s="8">
        <v>200</v>
      </c>
      <c r="F179" s="51">
        <v>0</v>
      </c>
    </row>
    <row r="180" spans="1:6" ht="16.5" customHeight="1" outlineLevel="1">
      <c r="A180" s="23">
        <v>5512</v>
      </c>
      <c r="B180" s="4">
        <v>5169</v>
      </c>
      <c r="C180" s="6"/>
      <c r="D180" s="13" t="s">
        <v>136</v>
      </c>
      <c r="E180" s="8">
        <v>30000</v>
      </c>
      <c r="F180" s="51">
        <v>30000</v>
      </c>
    </row>
    <row r="181" spans="1:6" ht="16.5" customHeight="1" outlineLevel="1">
      <c r="A181" s="23">
        <v>5512</v>
      </c>
      <c r="B181" s="4">
        <v>5194</v>
      </c>
      <c r="C181" s="6"/>
      <c r="D181" s="13" t="s">
        <v>107</v>
      </c>
      <c r="E181" s="8">
        <v>5000</v>
      </c>
      <c r="F181" s="51">
        <v>5000</v>
      </c>
    </row>
    <row r="182" spans="1:6" ht="16.5" customHeight="1">
      <c r="A182" s="21">
        <v>5512</v>
      </c>
      <c r="B182" s="4"/>
      <c r="C182" s="333" t="s">
        <v>137</v>
      </c>
      <c r="D182" s="333"/>
      <c r="E182" s="11">
        <f>SUM(E178:E181)</f>
        <v>40000</v>
      </c>
      <c r="F182" s="22">
        <f>SUM(F178:F181)</f>
        <v>40000</v>
      </c>
    </row>
    <row r="183" spans="1:6" ht="16.5" customHeight="1" outlineLevel="1">
      <c r="A183" s="23">
        <v>6112</v>
      </c>
      <c r="B183" s="4">
        <v>5023</v>
      </c>
      <c r="C183" s="6"/>
      <c r="D183" s="13" t="s">
        <v>138</v>
      </c>
      <c r="E183" s="8">
        <v>700000</v>
      </c>
      <c r="F183" s="51">
        <v>950000</v>
      </c>
    </row>
    <row r="184" spans="1:6" ht="16.5" customHeight="1" outlineLevel="1">
      <c r="A184" s="23">
        <v>6112</v>
      </c>
      <c r="B184" s="4">
        <v>5031</v>
      </c>
      <c r="C184" s="6"/>
      <c r="D184" s="13" t="s">
        <v>139</v>
      </c>
      <c r="E184" s="8">
        <v>200000</v>
      </c>
      <c r="F184" s="51">
        <v>220000</v>
      </c>
    </row>
    <row r="185" spans="1:6" ht="16.5" customHeight="1" outlineLevel="1">
      <c r="A185" s="23">
        <v>6112</v>
      </c>
      <c r="B185" s="4">
        <v>5032</v>
      </c>
      <c r="C185" s="6"/>
      <c r="D185" s="13" t="s">
        <v>140</v>
      </c>
      <c r="E185" s="8">
        <v>100000</v>
      </c>
      <c r="F185" s="51">
        <v>130000</v>
      </c>
    </row>
    <row r="186" spans="1:6" ht="16.5" customHeight="1">
      <c r="A186" s="21">
        <v>6112</v>
      </c>
      <c r="B186" s="4"/>
      <c r="C186" s="333" t="s">
        <v>141</v>
      </c>
      <c r="D186" s="333"/>
      <c r="E186" s="11">
        <f>SUM(E183:E185)</f>
        <v>1000000</v>
      </c>
      <c r="F186" s="22">
        <f>SUM(F183:F185)</f>
        <v>1300000</v>
      </c>
    </row>
    <row r="187" spans="1:6" ht="16.5" customHeight="1" outlineLevel="1">
      <c r="A187" s="23">
        <v>6115</v>
      </c>
      <c r="B187" s="4">
        <v>5019</v>
      </c>
      <c r="C187" s="6"/>
      <c r="D187" s="13" t="s">
        <v>142</v>
      </c>
      <c r="E187" s="8">
        <v>2000</v>
      </c>
      <c r="F187" s="51">
        <v>0</v>
      </c>
    </row>
    <row r="188" spans="1:6" ht="16.5" customHeight="1" outlineLevel="1">
      <c r="A188" s="23">
        <v>6115</v>
      </c>
      <c r="B188" s="4">
        <v>5021</v>
      </c>
      <c r="C188" s="6"/>
      <c r="D188" s="13" t="s">
        <v>104</v>
      </c>
      <c r="E188" s="8">
        <v>25064</v>
      </c>
      <c r="F188" s="51">
        <v>0</v>
      </c>
    </row>
    <row r="189" spans="1:6" ht="16.5" customHeight="1" outlineLevel="1">
      <c r="A189" s="23">
        <v>6115</v>
      </c>
      <c r="B189" s="4">
        <v>5039</v>
      </c>
      <c r="C189" s="6"/>
      <c r="D189" s="13" t="s">
        <v>143</v>
      </c>
      <c r="E189" s="8">
        <v>1000</v>
      </c>
      <c r="F189" s="51">
        <v>0</v>
      </c>
    </row>
    <row r="190" spans="1:6" ht="16.5" customHeight="1" outlineLevel="1">
      <c r="A190" s="23">
        <v>6115</v>
      </c>
      <c r="B190" s="4">
        <v>5039</v>
      </c>
      <c r="C190" s="6"/>
      <c r="D190" s="13" t="s">
        <v>144</v>
      </c>
      <c r="E190" s="8">
        <v>500</v>
      </c>
      <c r="F190" s="51">
        <v>0</v>
      </c>
    </row>
    <row r="191" spans="1:6" ht="16.5" customHeight="1" outlineLevel="1">
      <c r="A191" s="23">
        <v>6115</v>
      </c>
      <c r="B191" s="4">
        <v>5073</v>
      </c>
      <c r="C191" s="6"/>
      <c r="D191" s="13" t="s">
        <v>145</v>
      </c>
      <c r="E191" s="8">
        <v>500</v>
      </c>
      <c r="F191" s="51">
        <v>0</v>
      </c>
    </row>
    <row r="192" spans="1:6" ht="16.5" customHeight="1" outlineLevel="1">
      <c r="A192" s="23">
        <v>6115</v>
      </c>
      <c r="B192" s="4">
        <v>5075</v>
      </c>
      <c r="C192" s="6"/>
      <c r="D192" s="13" t="s">
        <v>106</v>
      </c>
      <c r="E192" s="8">
        <v>936</v>
      </c>
      <c r="F192" s="51">
        <v>0</v>
      </c>
    </row>
    <row r="193" spans="1:6" ht="16.5" customHeight="1">
      <c r="A193" s="21">
        <v>6115</v>
      </c>
      <c r="B193" s="4"/>
      <c r="C193" s="333" t="s">
        <v>146</v>
      </c>
      <c r="D193" s="333"/>
      <c r="E193" s="11">
        <f>SUM(E187:E192)</f>
        <v>30000</v>
      </c>
      <c r="F193" s="22">
        <f>SUM(F187:F192)</f>
        <v>0</v>
      </c>
    </row>
    <row r="194" spans="1:6" ht="16.5" customHeight="1" outlineLevel="1">
      <c r="A194" s="23">
        <v>6118</v>
      </c>
      <c r="B194" s="4">
        <v>5019</v>
      </c>
      <c r="C194" s="6"/>
      <c r="D194" s="13" t="s">
        <v>142</v>
      </c>
      <c r="E194" s="8">
        <v>1372</v>
      </c>
      <c r="F194" s="51">
        <v>0</v>
      </c>
    </row>
    <row r="195" spans="1:6" ht="16.5" customHeight="1" outlineLevel="1">
      <c r="A195" s="23">
        <v>6118</v>
      </c>
      <c r="B195" s="4">
        <v>5021</v>
      </c>
      <c r="C195" s="6"/>
      <c r="D195" s="13" t="s">
        <v>104</v>
      </c>
      <c r="E195" s="8">
        <v>21153</v>
      </c>
      <c r="F195" s="51">
        <v>0</v>
      </c>
    </row>
    <row r="196" spans="1:6" ht="16.5" customHeight="1" outlineLevel="1">
      <c r="A196" s="23">
        <v>6118</v>
      </c>
      <c r="B196" s="4">
        <v>5039</v>
      </c>
      <c r="C196" s="6"/>
      <c r="D196" s="13" t="s">
        <v>143</v>
      </c>
      <c r="E196" s="8">
        <v>229</v>
      </c>
      <c r="F196" s="51">
        <v>0</v>
      </c>
    </row>
    <row r="197" spans="1:6" ht="16.5" customHeight="1" outlineLevel="1">
      <c r="A197" s="23">
        <v>6118</v>
      </c>
      <c r="B197" s="4">
        <v>5039</v>
      </c>
      <c r="C197" s="6"/>
      <c r="D197" s="13" t="s">
        <v>144</v>
      </c>
      <c r="E197" s="8">
        <v>676</v>
      </c>
      <c r="F197" s="51">
        <v>0</v>
      </c>
    </row>
    <row r="198" spans="1:6" ht="16.5" customHeight="1" outlineLevel="1">
      <c r="A198" s="23">
        <v>6118</v>
      </c>
      <c r="B198" s="4">
        <v>5061</v>
      </c>
      <c r="C198" s="6"/>
      <c r="D198" s="13" t="s">
        <v>147</v>
      </c>
      <c r="E198" s="8">
        <v>183</v>
      </c>
      <c r="F198" s="51">
        <v>0</v>
      </c>
    </row>
    <row r="199" spans="1:6" ht="16.5" customHeight="1" outlineLevel="1">
      <c r="A199" s="23">
        <v>6118</v>
      </c>
      <c r="B199" s="4">
        <v>5069</v>
      </c>
      <c r="C199" s="6"/>
      <c r="D199" s="13" t="s">
        <v>148</v>
      </c>
      <c r="E199" s="8">
        <v>60</v>
      </c>
      <c r="F199" s="51">
        <v>0</v>
      </c>
    </row>
    <row r="200" spans="1:6" ht="16.5" customHeight="1" outlineLevel="1">
      <c r="A200" s="23">
        <v>6118</v>
      </c>
      <c r="B200" s="4">
        <v>5073</v>
      </c>
      <c r="C200" s="6"/>
      <c r="D200" s="13" t="s">
        <v>145</v>
      </c>
      <c r="E200" s="8">
        <v>357</v>
      </c>
      <c r="F200" s="51">
        <v>0</v>
      </c>
    </row>
    <row r="201" spans="1:6" ht="16.5" customHeight="1" outlineLevel="1">
      <c r="A201" s="23">
        <v>6118</v>
      </c>
      <c r="B201" s="4">
        <v>5075</v>
      </c>
      <c r="C201" s="6"/>
      <c r="D201" s="13" t="s">
        <v>106</v>
      </c>
      <c r="E201" s="8">
        <v>1857</v>
      </c>
      <c r="F201" s="51">
        <v>0</v>
      </c>
    </row>
    <row r="202" spans="1:6" ht="16.5" customHeight="1">
      <c r="A202" s="21">
        <v>6118</v>
      </c>
      <c r="B202" s="4"/>
      <c r="C202" s="333" t="s">
        <v>149</v>
      </c>
      <c r="D202" s="333"/>
      <c r="E202" s="11">
        <f>SUM(E194:E201)</f>
        <v>25887</v>
      </c>
      <c r="F202" s="22">
        <f>SUM(F194:F201)</f>
        <v>0</v>
      </c>
    </row>
    <row r="203" spans="1:6" ht="16.5" customHeight="1" outlineLevel="1">
      <c r="A203" s="23">
        <v>6171</v>
      </c>
      <c r="B203" s="4">
        <v>5011</v>
      </c>
      <c r="C203" s="6"/>
      <c r="D203" s="13" t="s">
        <v>150</v>
      </c>
      <c r="E203" s="8">
        <v>850000</v>
      </c>
      <c r="F203" s="51">
        <v>950000</v>
      </c>
    </row>
    <row r="204" spans="1:6" ht="16.5" customHeight="1" outlineLevel="1">
      <c r="A204" s="23">
        <v>6171</v>
      </c>
      <c r="B204" s="4">
        <v>5021</v>
      </c>
      <c r="C204" s="6"/>
      <c r="D204" s="13" t="s">
        <v>104</v>
      </c>
      <c r="E204" s="8">
        <v>60000</v>
      </c>
      <c r="F204" s="51">
        <v>60000</v>
      </c>
    </row>
    <row r="205" spans="1:6" ht="16.5" customHeight="1" outlineLevel="1">
      <c r="A205" s="23">
        <v>6171</v>
      </c>
      <c r="B205" s="4">
        <v>5031</v>
      </c>
      <c r="C205" s="6"/>
      <c r="D205" s="13" t="s">
        <v>139</v>
      </c>
      <c r="E205" s="8">
        <v>205000</v>
      </c>
      <c r="F205" s="51">
        <v>250000</v>
      </c>
    </row>
    <row r="206" spans="1:6" ht="16.5" customHeight="1" outlineLevel="1">
      <c r="A206" s="23">
        <v>6171</v>
      </c>
      <c r="B206" s="4">
        <v>5032</v>
      </c>
      <c r="C206" s="6"/>
      <c r="D206" s="13" t="s">
        <v>140</v>
      </c>
      <c r="E206" s="8">
        <v>90000</v>
      </c>
      <c r="F206" s="51">
        <v>110000</v>
      </c>
    </row>
    <row r="207" spans="1:6" ht="16.5" customHeight="1" outlineLevel="1">
      <c r="A207" s="23">
        <v>6171</v>
      </c>
      <c r="B207" s="4">
        <v>5038</v>
      </c>
      <c r="C207" s="6"/>
      <c r="D207" s="13" t="s">
        <v>151</v>
      </c>
      <c r="E207" s="8">
        <v>5000</v>
      </c>
      <c r="F207" s="51">
        <v>5000</v>
      </c>
    </row>
    <row r="208" spans="1:6" ht="16.5" customHeight="1" outlineLevel="1">
      <c r="A208" s="23">
        <v>6171</v>
      </c>
      <c r="B208" s="4">
        <v>5041</v>
      </c>
      <c r="C208" s="6"/>
      <c r="D208" s="13" t="s">
        <v>152</v>
      </c>
      <c r="E208" s="8">
        <v>30000</v>
      </c>
      <c r="F208" s="51">
        <v>20000</v>
      </c>
    </row>
    <row r="209" spans="1:6" ht="16.5" customHeight="1" outlineLevel="1">
      <c r="A209" s="23">
        <v>6171</v>
      </c>
      <c r="B209" s="4">
        <v>5042</v>
      </c>
      <c r="C209" s="6"/>
      <c r="D209" s="13" t="s">
        <v>153</v>
      </c>
      <c r="E209" s="8">
        <v>30000</v>
      </c>
      <c r="F209" s="51">
        <v>20000</v>
      </c>
    </row>
    <row r="210" spans="1:6" ht="16.5" customHeight="1" outlineLevel="1">
      <c r="A210" s="23">
        <v>6171</v>
      </c>
      <c r="B210" s="4">
        <v>5132</v>
      </c>
      <c r="C210" s="6"/>
      <c r="D210" s="13" t="s">
        <v>130</v>
      </c>
      <c r="E210" s="8">
        <v>2000</v>
      </c>
      <c r="F210" s="51">
        <v>3000</v>
      </c>
    </row>
    <row r="211" spans="1:6" ht="16.5" customHeight="1" outlineLevel="1">
      <c r="A211" s="23">
        <v>6171</v>
      </c>
      <c r="B211" s="4">
        <v>5136</v>
      </c>
      <c r="C211" s="6"/>
      <c r="D211" s="13" t="s">
        <v>96</v>
      </c>
      <c r="E211" s="8">
        <v>5000</v>
      </c>
      <c r="F211" s="51">
        <v>6000</v>
      </c>
    </row>
    <row r="212" spans="1:6" ht="16.5" customHeight="1" outlineLevel="1">
      <c r="A212" s="23">
        <v>6171</v>
      </c>
      <c r="B212" s="4">
        <v>5137</v>
      </c>
      <c r="C212" s="6"/>
      <c r="D212" s="13" t="s">
        <v>92</v>
      </c>
      <c r="E212" s="8">
        <v>42000</v>
      </c>
      <c r="F212" s="51">
        <v>20000</v>
      </c>
    </row>
    <row r="213" spans="1:6" ht="16.5" customHeight="1" outlineLevel="1">
      <c r="A213" s="23">
        <v>6171</v>
      </c>
      <c r="B213" s="4">
        <v>5139</v>
      </c>
      <c r="C213" s="6"/>
      <c r="D213" s="13" t="s">
        <v>105</v>
      </c>
      <c r="E213" s="8">
        <v>70000</v>
      </c>
      <c r="F213" s="51">
        <v>60000</v>
      </c>
    </row>
    <row r="214" spans="1:6" ht="16.5" customHeight="1" outlineLevel="1">
      <c r="A214" s="23">
        <v>6171</v>
      </c>
      <c r="B214" s="4">
        <v>5153</v>
      </c>
      <c r="C214" s="6"/>
      <c r="D214" s="13" t="s">
        <v>117</v>
      </c>
      <c r="E214" s="8">
        <v>50000</v>
      </c>
      <c r="F214" s="51">
        <v>75000</v>
      </c>
    </row>
    <row r="215" spans="1:6" ht="16.5" customHeight="1" outlineLevel="1">
      <c r="A215" s="23">
        <v>6171</v>
      </c>
      <c r="B215" s="4">
        <v>5154</v>
      </c>
      <c r="C215" s="6"/>
      <c r="D215" s="13" t="s">
        <v>88</v>
      </c>
      <c r="E215" s="8">
        <v>90000</v>
      </c>
      <c r="F215" s="51">
        <v>120000</v>
      </c>
    </row>
    <row r="216" spans="1:6" ht="16.5" customHeight="1" outlineLevel="1">
      <c r="A216" s="23">
        <v>6171</v>
      </c>
      <c r="B216" s="4">
        <v>5161</v>
      </c>
      <c r="C216" s="6"/>
      <c r="D216" s="13" t="s">
        <v>147</v>
      </c>
      <c r="E216" s="8">
        <v>5000</v>
      </c>
      <c r="F216" s="51">
        <v>5000</v>
      </c>
    </row>
    <row r="217" spans="1:6" ht="16.5" customHeight="1" outlineLevel="1">
      <c r="A217" s="23">
        <v>6171</v>
      </c>
      <c r="B217" s="4">
        <v>5162</v>
      </c>
      <c r="C217" s="6"/>
      <c r="D217" s="13" t="s">
        <v>154</v>
      </c>
      <c r="E217" s="8">
        <v>30000</v>
      </c>
      <c r="F217" s="51">
        <v>30000</v>
      </c>
    </row>
    <row r="218" spans="1:6" ht="16.5" customHeight="1" outlineLevel="1">
      <c r="A218" s="23">
        <v>6171</v>
      </c>
      <c r="B218" s="4">
        <v>5166</v>
      </c>
      <c r="C218" s="6"/>
      <c r="D218" s="13" t="s">
        <v>155</v>
      </c>
      <c r="E218" s="8">
        <v>70000</v>
      </c>
      <c r="F218" s="51">
        <v>150000</v>
      </c>
    </row>
    <row r="219" spans="1:6" ht="16.5" customHeight="1" outlineLevel="1">
      <c r="A219" s="23">
        <v>6171</v>
      </c>
      <c r="B219" s="4">
        <v>5167</v>
      </c>
      <c r="C219" s="6"/>
      <c r="D219" s="13" t="s">
        <v>156</v>
      </c>
      <c r="E219" s="8">
        <v>20000</v>
      </c>
      <c r="F219" s="51">
        <v>25000</v>
      </c>
    </row>
    <row r="220" spans="1:6" ht="16.5" customHeight="1" outlineLevel="1">
      <c r="A220" s="23">
        <v>6171</v>
      </c>
      <c r="B220" s="4">
        <v>5168</v>
      </c>
      <c r="C220" s="6"/>
      <c r="D220" s="13" t="s">
        <v>157</v>
      </c>
      <c r="E220" s="8">
        <v>60000</v>
      </c>
      <c r="F220" s="51">
        <v>60000</v>
      </c>
    </row>
    <row r="221" spans="1:6" ht="16.5" customHeight="1" outlineLevel="1">
      <c r="A221" s="23">
        <v>6171</v>
      </c>
      <c r="B221" s="4">
        <v>5169</v>
      </c>
      <c r="C221" s="6"/>
      <c r="D221" s="13" t="s">
        <v>78</v>
      </c>
      <c r="E221" s="8">
        <v>114600</v>
      </c>
      <c r="F221" s="51">
        <v>100000</v>
      </c>
    </row>
    <row r="222" spans="1:6" ht="16.5" customHeight="1" outlineLevel="1">
      <c r="A222" s="23">
        <v>6171</v>
      </c>
      <c r="B222" s="4">
        <v>5171</v>
      </c>
      <c r="C222" s="6"/>
      <c r="D222" s="13" t="s">
        <v>158</v>
      </c>
      <c r="E222" s="8">
        <v>68000</v>
      </c>
      <c r="F222" s="51">
        <v>20000</v>
      </c>
    </row>
    <row r="223" spans="1:6" ht="16.5" customHeight="1" outlineLevel="1">
      <c r="A223" s="23">
        <v>6171</v>
      </c>
      <c r="B223" s="4">
        <v>5172</v>
      </c>
      <c r="C223" s="6"/>
      <c r="D223" s="13" t="s">
        <v>159</v>
      </c>
      <c r="E223" s="8">
        <v>40000</v>
      </c>
      <c r="F223" s="51">
        <v>40000</v>
      </c>
    </row>
    <row r="224" spans="1:6" ht="16.5" customHeight="1" outlineLevel="1">
      <c r="A224" s="23">
        <v>6171</v>
      </c>
      <c r="B224" s="4">
        <v>5173</v>
      </c>
      <c r="C224" s="6"/>
      <c r="D224" s="13" t="s">
        <v>145</v>
      </c>
      <c r="E224" s="8">
        <v>15000</v>
      </c>
      <c r="F224" s="51">
        <v>15000</v>
      </c>
    </row>
    <row r="225" spans="1:6" ht="16.5" customHeight="1" outlineLevel="1">
      <c r="A225" s="23">
        <v>6171</v>
      </c>
      <c r="B225" s="4">
        <v>5175</v>
      </c>
      <c r="C225" s="6"/>
      <c r="D225" s="13" t="s">
        <v>106</v>
      </c>
      <c r="E225" s="8">
        <v>5000</v>
      </c>
      <c r="F225" s="51">
        <v>6000</v>
      </c>
    </row>
    <row r="226" spans="1:6" ht="16.5" customHeight="1" outlineLevel="1">
      <c r="A226" s="23">
        <v>6171</v>
      </c>
      <c r="B226" s="4">
        <v>5179</v>
      </c>
      <c r="C226" s="6"/>
      <c r="D226" s="13" t="s">
        <v>160</v>
      </c>
      <c r="E226" s="8">
        <v>3300</v>
      </c>
      <c r="F226" s="51">
        <v>3000</v>
      </c>
    </row>
    <row r="227" spans="1:6" ht="16.5" customHeight="1" outlineLevel="1">
      <c r="A227" s="23">
        <v>6171</v>
      </c>
      <c r="B227" s="4">
        <v>5182</v>
      </c>
      <c r="C227" s="6"/>
      <c r="D227" s="13" t="s">
        <v>161</v>
      </c>
      <c r="E227" s="8">
        <v>40000</v>
      </c>
      <c r="F227" s="51">
        <v>40000</v>
      </c>
    </row>
    <row r="228" spans="1:6" ht="16.5" customHeight="1" outlineLevel="1">
      <c r="A228" s="23">
        <v>6171</v>
      </c>
      <c r="B228" s="4">
        <v>5221</v>
      </c>
      <c r="C228" s="6"/>
      <c r="D228" s="13" t="s">
        <v>162</v>
      </c>
      <c r="E228" s="8">
        <v>35300</v>
      </c>
      <c r="F228" s="51">
        <v>35000</v>
      </c>
    </row>
    <row r="229" spans="1:6" ht="16.5" customHeight="1" outlineLevel="1">
      <c r="A229" s="23">
        <v>6171</v>
      </c>
      <c r="B229" s="4">
        <v>5223</v>
      </c>
      <c r="C229" s="6"/>
      <c r="D229" s="13" t="s">
        <v>163</v>
      </c>
      <c r="E229" s="8">
        <v>10000</v>
      </c>
      <c r="F229" s="51">
        <v>1000</v>
      </c>
    </row>
    <row r="230" spans="1:6" ht="16.5" customHeight="1" outlineLevel="1">
      <c r="A230" s="23">
        <v>6171</v>
      </c>
      <c r="B230" s="4">
        <v>5229</v>
      </c>
      <c r="C230" s="6"/>
      <c r="D230" s="13" t="s">
        <v>164</v>
      </c>
      <c r="E230" s="8">
        <v>30000</v>
      </c>
      <c r="F230" s="51">
        <v>30000</v>
      </c>
    </row>
    <row r="231" spans="1:6" ht="16.5" customHeight="1" outlineLevel="1">
      <c r="A231" s="23">
        <v>6171</v>
      </c>
      <c r="B231" s="4">
        <v>5321</v>
      </c>
      <c r="C231" s="6"/>
      <c r="D231" s="13" t="s">
        <v>136</v>
      </c>
      <c r="E231" s="8">
        <v>10000</v>
      </c>
      <c r="F231" s="51">
        <v>10000</v>
      </c>
    </row>
    <row r="232" spans="1:6" ht="16.5" customHeight="1" outlineLevel="1">
      <c r="A232" s="23">
        <v>6171</v>
      </c>
      <c r="B232" s="4">
        <v>5329</v>
      </c>
      <c r="C232" s="6"/>
      <c r="D232" s="13" t="s">
        <v>165</v>
      </c>
      <c r="E232" s="8">
        <v>20000</v>
      </c>
      <c r="F232" s="51">
        <v>20000</v>
      </c>
    </row>
    <row r="233" spans="1:6" ht="16.5" customHeight="1" outlineLevel="1">
      <c r="A233" s="23">
        <v>6171</v>
      </c>
      <c r="B233" s="4">
        <v>5361</v>
      </c>
      <c r="C233" s="6"/>
      <c r="D233" s="13" t="s">
        <v>166</v>
      </c>
      <c r="E233" s="8">
        <v>1000</v>
      </c>
      <c r="F233" s="51">
        <v>1000</v>
      </c>
    </row>
    <row r="234" spans="1:6" ht="16.5" customHeight="1" outlineLevel="1">
      <c r="A234" s="23">
        <v>6171</v>
      </c>
      <c r="B234" s="4">
        <v>5362</v>
      </c>
      <c r="C234" s="6"/>
      <c r="D234" s="13" t="s">
        <v>124</v>
      </c>
      <c r="E234" s="8">
        <v>2000</v>
      </c>
      <c r="F234" s="51">
        <v>2000</v>
      </c>
    </row>
    <row r="235" spans="1:6" ht="16.5" customHeight="1" outlineLevel="1">
      <c r="A235" s="23">
        <v>6171</v>
      </c>
      <c r="B235" s="4">
        <v>5362</v>
      </c>
      <c r="C235" s="6"/>
      <c r="D235" s="13" t="s">
        <v>167</v>
      </c>
      <c r="E235" s="8">
        <v>10000</v>
      </c>
      <c r="F235" s="51">
        <v>10000</v>
      </c>
    </row>
    <row r="236" spans="1:11" ht="16.5" customHeight="1" outlineLevel="1">
      <c r="A236" s="23">
        <v>6171</v>
      </c>
      <c r="B236" s="4">
        <v>6121</v>
      </c>
      <c r="C236" s="6"/>
      <c r="D236" s="13" t="s">
        <v>168</v>
      </c>
      <c r="E236" s="8">
        <v>529700</v>
      </c>
      <c r="F236" s="51">
        <v>20000</v>
      </c>
      <c r="K236">
        <v>20000</v>
      </c>
    </row>
    <row r="237" spans="1:6" ht="16.5" customHeight="1">
      <c r="A237" s="21">
        <v>6171</v>
      </c>
      <c r="B237" s="4"/>
      <c r="C237" s="333" t="s">
        <v>59</v>
      </c>
      <c r="D237" s="333"/>
      <c r="E237" s="11">
        <f>SUM(E203:E236)</f>
        <v>2647900</v>
      </c>
      <c r="F237" s="22">
        <f>SUM(F203:F236)</f>
        <v>2322000</v>
      </c>
    </row>
    <row r="238" spans="1:6" ht="16.5" customHeight="1" outlineLevel="1">
      <c r="A238" s="23">
        <v>6310</v>
      </c>
      <c r="B238" s="4">
        <v>5141</v>
      </c>
      <c r="C238" s="6"/>
      <c r="D238" s="13" t="s">
        <v>132</v>
      </c>
      <c r="E238" s="8">
        <v>30000</v>
      </c>
      <c r="F238" s="51">
        <v>25000</v>
      </c>
    </row>
    <row r="239" spans="1:6" ht="16.5" customHeight="1" outlineLevel="1">
      <c r="A239" s="23">
        <v>6310</v>
      </c>
      <c r="B239" s="4">
        <v>5163</v>
      </c>
      <c r="C239" s="6"/>
      <c r="D239" s="13" t="s">
        <v>169</v>
      </c>
      <c r="E239" s="8">
        <v>30000</v>
      </c>
      <c r="F239" s="51">
        <v>25000</v>
      </c>
    </row>
    <row r="240" spans="1:6" ht="16.5" customHeight="1">
      <c r="A240" s="21">
        <v>6310</v>
      </c>
      <c r="B240" s="4"/>
      <c r="C240" s="333" t="s">
        <v>62</v>
      </c>
      <c r="D240" s="333"/>
      <c r="E240" s="11">
        <f>SUM(E238:E239)</f>
        <v>60000</v>
      </c>
      <c r="F240" s="22">
        <f>SUM(F238:F239)</f>
        <v>50000</v>
      </c>
    </row>
    <row r="241" spans="1:6" ht="16.5" customHeight="1" outlineLevel="1">
      <c r="A241" s="23">
        <v>6320</v>
      </c>
      <c r="B241" s="4">
        <v>5163</v>
      </c>
      <c r="C241" s="6"/>
      <c r="D241" s="13" t="s">
        <v>169</v>
      </c>
      <c r="E241" s="8">
        <v>40000</v>
      </c>
      <c r="F241" s="51">
        <v>50000</v>
      </c>
    </row>
    <row r="242" spans="1:6" ht="16.5" customHeight="1">
      <c r="A242" s="21">
        <v>6320</v>
      </c>
      <c r="B242" s="4"/>
      <c r="C242" s="333" t="s">
        <v>170</v>
      </c>
      <c r="D242" s="333"/>
      <c r="E242" s="11">
        <f>SUM(E241)</f>
        <v>40000</v>
      </c>
      <c r="F242" s="22">
        <f>SUM(F241)</f>
        <v>50000</v>
      </c>
    </row>
    <row r="243" spans="1:12" ht="16.5" customHeight="1" outlineLevel="1">
      <c r="A243" s="23">
        <v>6330</v>
      </c>
      <c r="B243" s="4">
        <v>5345</v>
      </c>
      <c r="C243" s="6"/>
      <c r="D243" s="13" t="s">
        <v>171</v>
      </c>
      <c r="E243" s="8">
        <v>207000</v>
      </c>
      <c r="F243" s="51">
        <v>100000</v>
      </c>
      <c r="L243" s="53"/>
    </row>
    <row r="244" spans="1:6" ht="16.5" customHeight="1">
      <c r="A244" s="21">
        <v>6330</v>
      </c>
      <c r="B244" s="4"/>
      <c r="C244" s="333" t="s">
        <v>172</v>
      </c>
      <c r="D244" s="333"/>
      <c r="E244" s="11">
        <f>SUM(E243)</f>
        <v>207000</v>
      </c>
      <c r="F244" s="54">
        <f>SUM(F243)</f>
        <v>100000</v>
      </c>
    </row>
    <row r="245" spans="1:6" ht="16.5" customHeight="1" outlineLevel="1">
      <c r="A245" s="23">
        <v>6399</v>
      </c>
      <c r="B245" s="4">
        <v>5362</v>
      </c>
      <c r="C245" s="6"/>
      <c r="D245" s="13" t="s">
        <v>124</v>
      </c>
      <c r="E245" s="14">
        <v>300000</v>
      </c>
      <c r="F245" s="51">
        <v>250000</v>
      </c>
    </row>
    <row r="246" spans="1:6" ht="16.5" customHeight="1" outlineLevel="1">
      <c r="A246" s="23">
        <v>6399</v>
      </c>
      <c r="B246" s="4">
        <v>5365</v>
      </c>
      <c r="C246" s="6"/>
      <c r="D246" s="13" t="s">
        <v>173</v>
      </c>
      <c r="E246" s="8">
        <v>150000</v>
      </c>
      <c r="F246" s="51">
        <v>210000</v>
      </c>
    </row>
    <row r="247" spans="1:7" ht="16.5" customHeight="1">
      <c r="A247" s="21">
        <v>6399</v>
      </c>
      <c r="B247" s="4"/>
      <c r="C247" s="333" t="s">
        <v>174</v>
      </c>
      <c r="D247" s="333"/>
      <c r="E247" s="11">
        <f>SUM(E245:E246)</f>
        <v>450000</v>
      </c>
      <c r="F247" s="22">
        <f>SUM(F245:F246)</f>
        <v>460000</v>
      </c>
      <c r="G247" s="55"/>
    </row>
    <row r="248" spans="1:6" ht="16.5" customHeight="1" outlineLevel="1">
      <c r="A248" s="23">
        <v>6402</v>
      </c>
      <c r="B248" s="4">
        <v>5364</v>
      </c>
      <c r="C248" s="6"/>
      <c r="D248" s="9" t="s">
        <v>175</v>
      </c>
      <c r="E248" s="8">
        <v>30000</v>
      </c>
      <c r="F248" s="51">
        <v>15000</v>
      </c>
    </row>
    <row r="249" spans="1:6" ht="16.5" customHeight="1">
      <c r="A249" s="21">
        <v>6402</v>
      </c>
      <c r="B249" s="4"/>
      <c r="C249" s="333" t="s">
        <v>176</v>
      </c>
      <c r="D249" s="333"/>
      <c r="E249" s="11">
        <f>SUM(E248)</f>
        <v>30000</v>
      </c>
      <c r="F249" s="22">
        <f>SUM(F248)</f>
        <v>15000</v>
      </c>
    </row>
    <row r="250" spans="1:6" ht="16.5" customHeight="1" outlineLevel="1">
      <c r="A250" s="23">
        <v>6409</v>
      </c>
      <c r="B250" s="4">
        <v>5169</v>
      </c>
      <c r="C250" s="6"/>
      <c r="D250" s="13" t="s">
        <v>78</v>
      </c>
      <c r="E250" s="8">
        <v>185500</v>
      </c>
      <c r="F250" s="51">
        <v>434000</v>
      </c>
    </row>
    <row r="251" spans="1:6" ht="16.5" customHeight="1" outlineLevel="1">
      <c r="A251" s="23">
        <v>6409</v>
      </c>
      <c r="B251" s="4">
        <v>5364</v>
      </c>
      <c r="C251" s="6"/>
      <c r="D251" s="13" t="s">
        <v>177</v>
      </c>
      <c r="E251" s="8">
        <v>0</v>
      </c>
      <c r="F251" s="51">
        <v>0</v>
      </c>
    </row>
    <row r="252" spans="1:6" ht="16.5" customHeight="1" outlineLevel="1">
      <c r="A252" s="23">
        <v>6409</v>
      </c>
      <c r="B252" s="4">
        <v>6121</v>
      </c>
      <c r="C252" s="6"/>
      <c r="D252" s="13" t="s">
        <v>178</v>
      </c>
      <c r="E252" s="8">
        <v>77000</v>
      </c>
      <c r="F252" s="51">
        <v>0</v>
      </c>
    </row>
    <row r="253" spans="1:6" ht="16.5" customHeight="1">
      <c r="A253" s="32">
        <v>6409</v>
      </c>
      <c r="B253" s="56"/>
      <c r="C253" s="331" t="s">
        <v>179</v>
      </c>
      <c r="D253" s="331"/>
      <c r="E253" s="36">
        <f>SUM(E250:E252)</f>
        <v>262500</v>
      </c>
      <c r="F253" s="37">
        <v>524000</v>
      </c>
    </row>
    <row r="254" spans="1:11" ht="16.5" customHeight="1">
      <c r="A254" s="57"/>
      <c r="B254" s="58"/>
      <c r="C254" s="59"/>
      <c r="D254" s="60" t="s">
        <v>180</v>
      </c>
      <c r="E254" s="61">
        <f>E79+E84+E88+E90+E92+E100+E105+E109+E112+E114+E117+E124+E130+E132+E139+E147+E151+E154+E158+E160+E165+E168+E177+E182+E186+E193+E202+E237+E240+E242+E244+E247+E249+E253</f>
        <v>16983287</v>
      </c>
      <c r="F254" s="61">
        <f>F79+F84+F88+F90+F92+F100+F105+F109+F112+F114+F117+F124+F130+F132+F139+F147+F151+F154+F158+F160+F165+F168+F177+F182+F186+F193+F202+F237+F240+F242+F244+F247+F249+F253</f>
        <v>12532000</v>
      </c>
      <c r="G254" s="55"/>
      <c r="K254" s="62"/>
    </row>
    <row r="255" spans="1:3" ht="16.5" customHeight="1">
      <c r="A255" s="43"/>
      <c r="B255" s="43"/>
      <c r="C255" s="43"/>
    </row>
    <row r="256" spans="1:6" ht="16.5" customHeight="1">
      <c r="A256" s="95" t="s">
        <v>181</v>
      </c>
      <c r="B256" s="95"/>
      <c r="C256" s="96"/>
      <c r="D256" s="97"/>
      <c r="E256" s="98"/>
      <c r="F256" s="98">
        <f>F71</f>
        <v>12532000</v>
      </c>
    </row>
    <row r="257" spans="1:6" ht="16.5" customHeight="1">
      <c r="A257" s="95" t="s">
        <v>182</v>
      </c>
      <c r="B257" s="95"/>
      <c r="C257" s="97"/>
      <c r="D257" s="96"/>
      <c r="E257" s="98"/>
      <c r="F257" s="98">
        <f>F254</f>
        <v>12532000</v>
      </c>
    </row>
    <row r="258" spans="1:6" ht="16.5" customHeight="1">
      <c r="A258" s="99" t="s">
        <v>183</v>
      </c>
      <c r="B258" s="99"/>
      <c r="C258" s="96"/>
      <c r="D258" s="96"/>
      <c r="E258" s="98"/>
      <c r="F258" s="98">
        <f>F256-F257</f>
        <v>0</v>
      </c>
    </row>
    <row r="259" spans="1:6" ht="16.5" customHeight="1">
      <c r="A259" s="63"/>
      <c r="B259" s="63"/>
      <c r="C259" s="64"/>
      <c r="D259" s="64"/>
      <c r="E259" s="65"/>
      <c r="F259" s="65"/>
    </row>
    <row r="260" spans="1:6" ht="16.5" customHeight="1">
      <c r="A260" s="43" t="s">
        <v>67</v>
      </c>
      <c r="B260" s="43"/>
      <c r="C260" s="43"/>
      <c r="D260" s="43"/>
      <c r="E260"/>
      <c r="F260"/>
    </row>
    <row r="261" spans="1:4" ht="16.5" customHeight="1">
      <c r="A261" s="66"/>
      <c r="B261" s="43"/>
      <c r="C261" s="43"/>
      <c r="D261" s="43"/>
    </row>
    <row r="262" spans="1:6" ht="16.5" customHeight="1">
      <c r="A262" s="327" t="s">
        <v>208</v>
      </c>
      <c r="B262" s="330"/>
      <c r="C262" s="330"/>
      <c r="D262" s="330"/>
      <c r="E262" s="330"/>
      <c r="F262" s="330"/>
    </row>
    <row r="263" spans="1:6" ht="16.5" customHeight="1">
      <c r="A263" s="67"/>
      <c r="B263" s="43"/>
      <c r="C263" s="43"/>
      <c r="D263" s="43"/>
      <c r="E263" s="65"/>
      <c r="F263" s="65"/>
    </row>
    <row r="264" spans="1:6" ht="16.5" customHeight="1">
      <c r="A264" s="82" t="s">
        <v>184</v>
      </c>
      <c r="B264" s="83"/>
      <c r="C264" s="83"/>
      <c r="D264" s="83"/>
      <c r="E264" s="84"/>
      <c r="F264" s="85">
        <f>F254</f>
        <v>12532000</v>
      </c>
    </row>
    <row r="265" spans="1:6" ht="16.5" customHeight="1">
      <c r="A265" s="82" t="s">
        <v>185</v>
      </c>
      <c r="B265" s="83"/>
      <c r="C265" s="83"/>
      <c r="D265" s="83"/>
      <c r="E265" s="84"/>
      <c r="F265" s="85">
        <v>2750000</v>
      </c>
    </row>
    <row r="266" spans="1:6" ht="16.5" customHeight="1">
      <c r="A266" s="82" t="s">
        <v>186</v>
      </c>
      <c r="B266" s="83"/>
      <c r="C266" s="83"/>
      <c r="D266" s="83"/>
      <c r="E266" s="84"/>
      <c r="F266" s="85">
        <f>SUM(F264:F265)</f>
        <v>15282000</v>
      </c>
    </row>
    <row r="267" spans="1:6" ht="16.5" customHeight="1">
      <c r="A267" s="82" t="s">
        <v>187</v>
      </c>
      <c r="B267" s="83"/>
      <c r="C267" s="83"/>
      <c r="D267" s="83"/>
      <c r="E267" s="84"/>
      <c r="F267" s="85">
        <f>F254</f>
        <v>12532000</v>
      </c>
    </row>
    <row r="268" spans="1:6" ht="16.5" customHeight="1">
      <c r="A268" s="86" t="s">
        <v>188</v>
      </c>
      <c r="B268" s="87"/>
      <c r="C268" s="87"/>
      <c r="D268" s="87"/>
      <c r="E268" s="88"/>
      <c r="F268" s="89">
        <f>F266-F267</f>
        <v>2750000</v>
      </c>
    </row>
    <row r="269" spans="3:9" s="63" customFormat="1" ht="16.5" customHeight="1">
      <c r="C269" s="64"/>
      <c r="D269" s="64"/>
      <c r="E269" s="68"/>
      <c r="F269" s="68"/>
      <c r="H269" s="69"/>
      <c r="I269" s="69"/>
    </row>
    <row r="270" spans="1:6" ht="17.25" customHeight="1">
      <c r="A270" s="70"/>
      <c r="B270" s="70"/>
      <c r="C270" s="70"/>
      <c r="D270" s="70"/>
      <c r="E270" s="71"/>
      <c r="F270" s="69"/>
    </row>
    <row r="271" spans="1:5" ht="17.25" customHeight="1">
      <c r="A271" s="92">
        <v>8115</v>
      </c>
      <c r="B271" s="332" t="s">
        <v>189</v>
      </c>
      <c r="C271" s="332"/>
      <c r="D271" s="332"/>
      <c r="E271" s="93">
        <v>3000000</v>
      </c>
    </row>
    <row r="272" spans="1:5" ht="17.25" customHeight="1">
      <c r="A272" s="92">
        <v>8124</v>
      </c>
      <c r="B272" s="332" t="s">
        <v>190</v>
      </c>
      <c r="C272" s="332"/>
      <c r="D272" s="332"/>
      <c r="E272" s="93">
        <v>-250000</v>
      </c>
    </row>
    <row r="273" spans="1:5" ht="17.25" customHeight="1">
      <c r="A273" s="94"/>
      <c r="B273" s="90" t="s">
        <v>205</v>
      </c>
      <c r="C273" s="90"/>
      <c r="D273" s="90"/>
      <c r="E273" s="91">
        <f>E271+E272</f>
        <v>2750000</v>
      </c>
    </row>
    <row r="274" spans="1:5" ht="17.25" customHeight="1">
      <c r="A274" s="72"/>
      <c r="B274" s="70"/>
      <c r="C274" s="70"/>
      <c r="D274" s="70"/>
      <c r="E274" s="70"/>
    </row>
    <row r="275" spans="1:6" ht="15">
      <c r="A275" s="328" t="s">
        <v>191</v>
      </c>
      <c r="B275" s="328"/>
      <c r="C275" s="328"/>
      <c r="D275" s="328"/>
      <c r="E275" s="328"/>
      <c r="F275" s="328"/>
    </row>
    <row r="276" spans="1:5" ht="15">
      <c r="A276" s="73"/>
      <c r="B276" s="74"/>
      <c r="C276" s="75"/>
      <c r="D276" s="76"/>
      <c r="E276" s="14" t="s">
        <v>192</v>
      </c>
    </row>
    <row r="277" spans="1:5" ht="15">
      <c r="A277" s="73" t="s">
        <v>193</v>
      </c>
      <c r="B277" s="73" t="s">
        <v>194</v>
      </c>
      <c r="C277" s="73"/>
      <c r="D277" s="77"/>
      <c r="E277" s="14">
        <v>7352000</v>
      </c>
    </row>
    <row r="278" spans="1:5" ht="15">
      <c r="A278" s="73" t="s">
        <v>31</v>
      </c>
      <c r="B278" s="73" t="s">
        <v>195</v>
      </c>
      <c r="C278" s="73"/>
      <c r="D278" s="77"/>
      <c r="E278" s="14">
        <v>1860000</v>
      </c>
    </row>
    <row r="279" spans="1:5" ht="15">
      <c r="A279" s="73" t="s">
        <v>196</v>
      </c>
      <c r="B279" s="73" t="s">
        <v>197</v>
      </c>
      <c r="C279" s="73"/>
      <c r="D279" s="77"/>
      <c r="E279" s="14">
        <v>470000</v>
      </c>
    </row>
    <row r="280" spans="1:5" ht="15">
      <c r="A280" s="73" t="s">
        <v>26</v>
      </c>
      <c r="B280" s="73" t="s">
        <v>198</v>
      </c>
      <c r="C280" s="73"/>
      <c r="D280" s="77"/>
      <c r="E280" s="14">
        <v>2850000</v>
      </c>
    </row>
    <row r="281" spans="1:5" ht="15">
      <c r="A281" s="73" t="s">
        <v>199</v>
      </c>
      <c r="B281" s="73" t="s">
        <v>200</v>
      </c>
      <c r="C281" s="73"/>
      <c r="D281" s="77"/>
      <c r="E281" s="14">
        <v>9228000</v>
      </c>
    </row>
    <row r="282" spans="1:5" ht="15">
      <c r="A282" s="73" t="s">
        <v>201</v>
      </c>
      <c r="B282" s="73" t="s">
        <v>202</v>
      </c>
      <c r="C282" s="73"/>
      <c r="D282" s="77"/>
      <c r="E282" s="14">
        <v>3304000</v>
      </c>
    </row>
    <row r="283" spans="1:5" ht="15">
      <c r="A283" s="73" t="s">
        <v>203</v>
      </c>
      <c r="B283" s="329" t="s">
        <v>204</v>
      </c>
      <c r="C283" s="329"/>
      <c r="D283" s="77"/>
      <c r="E283" s="14">
        <v>2750000</v>
      </c>
    </row>
    <row r="284" spans="1:5" ht="15">
      <c r="A284" s="43"/>
      <c r="B284" s="43"/>
      <c r="C284" s="43"/>
      <c r="E284" s="65"/>
    </row>
    <row r="285" spans="1:4" ht="15">
      <c r="A285" s="330" t="s">
        <v>67</v>
      </c>
      <c r="B285" s="330"/>
      <c r="C285" s="330"/>
      <c r="D285" s="330"/>
    </row>
    <row r="286" spans="1:3" ht="17.25" customHeight="1">
      <c r="A286" s="43"/>
      <c r="B286" s="43"/>
      <c r="C286" s="43"/>
    </row>
    <row r="287" spans="1:6" ht="16.5" customHeight="1">
      <c r="A287" s="327" t="s">
        <v>208</v>
      </c>
      <c r="B287" s="330"/>
      <c r="C287" s="330"/>
      <c r="D287" s="330"/>
      <c r="E287" s="330"/>
      <c r="F287" s="330"/>
    </row>
    <row r="288" spans="1:3" ht="15">
      <c r="A288" s="43"/>
      <c r="B288" s="43"/>
      <c r="C288" s="43"/>
    </row>
    <row r="289" spans="1:6" ht="15">
      <c r="A289" s="330"/>
      <c r="B289" s="330"/>
      <c r="C289" s="330"/>
      <c r="D289" s="330"/>
      <c r="E289" s="330"/>
      <c r="F289" s="330"/>
    </row>
    <row r="290" spans="1:5" ht="15">
      <c r="A290" s="327"/>
      <c r="B290" s="327"/>
      <c r="C290" s="327"/>
      <c r="D290" s="327"/>
      <c r="E290" s="327"/>
    </row>
    <row r="291" spans="1:4" ht="15">
      <c r="A291" s="43"/>
      <c r="B291" s="43"/>
      <c r="C291" s="43"/>
      <c r="D291" s="43"/>
    </row>
    <row r="292" spans="1:4" ht="21">
      <c r="A292" s="78"/>
      <c r="B292" s="78"/>
      <c r="C292" s="78"/>
      <c r="D292" s="78"/>
    </row>
    <row r="293" spans="1:4" ht="15">
      <c r="A293" s="43"/>
      <c r="B293" s="43"/>
      <c r="C293" s="43"/>
      <c r="D293" s="43"/>
    </row>
    <row r="294" spans="1:4" ht="21">
      <c r="A294" s="78"/>
      <c r="B294" s="78"/>
      <c r="C294" s="78"/>
      <c r="D294" s="78"/>
    </row>
    <row r="295" spans="1:4" ht="21">
      <c r="A295" s="79"/>
      <c r="B295" s="43"/>
      <c r="C295" s="43"/>
      <c r="D295" s="43"/>
    </row>
    <row r="296" spans="1:4" ht="21">
      <c r="A296" s="78"/>
      <c r="B296" s="78"/>
      <c r="C296" s="78"/>
      <c r="D296" s="78"/>
    </row>
    <row r="297" spans="1:4" ht="15.75">
      <c r="A297" s="80"/>
      <c r="B297" s="80"/>
      <c r="C297" s="80"/>
      <c r="D297" s="80"/>
    </row>
    <row r="298" spans="1:4" ht="15.75">
      <c r="A298" s="80"/>
      <c r="B298" s="80"/>
      <c r="C298" s="80"/>
      <c r="D298" s="80"/>
    </row>
  </sheetData>
  <sheetProtection selectLockedCells="1" selectUnlockedCells="1"/>
  <mergeCells count="66">
    <mergeCell ref="A1:F1"/>
    <mergeCell ref="C2:D2"/>
    <mergeCell ref="A3:F3"/>
    <mergeCell ref="A23:D23"/>
    <mergeCell ref="C33:D33"/>
    <mergeCell ref="C36:D36"/>
    <mergeCell ref="C44:D44"/>
    <mergeCell ref="C48:D48"/>
    <mergeCell ref="A24:F24"/>
    <mergeCell ref="C26:D26"/>
    <mergeCell ref="C29:D29"/>
    <mergeCell ref="C31:D31"/>
    <mergeCell ref="C67:D67"/>
    <mergeCell ref="A70:D70"/>
    <mergeCell ref="A71:D71"/>
    <mergeCell ref="A72:D72"/>
    <mergeCell ref="C51:D51"/>
    <mergeCell ref="C56:D56"/>
    <mergeCell ref="C58:D58"/>
    <mergeCell ref="C64:D64"/>
    <mergeCell ref="C84:D84"/>
    <mergeCell ref="C88:D88"/>
    <mergeCell ref="C90:D90"/>
    <mergeCell ref="C92:D92"/>
    <mergeCell ref="A73:F73"/>
    <mergeCell ref="A75:F75"/>
    <mergeCell ref="C76:D76"/>
    <mergeCell ref="C79:D79"/>
    <mergeCell ref="C114:D114"/>
    <mergeCell ref="C117:D117"/>
    <mergeCell ref="C124:D124"/>
    <mergeCell ref="C130:D130"/>
    <mergeCell ref="C100:D100"/>
    <mergeCell ref="C105:D105"/>
    <mergeCell ref="C109:D109"/>
    <mergeCell ref="C112:D112"/>
    <mergeCell ref="C154:D154"/>
    <mergeCell ref="C158:D158"/>
    <mergeCell ref="C160:D160"/>
    <mergeCell ref="C165:D165"/>
    <mergeCell ref="C132:D132"/>
    <mergeCell ref="C139:D139"/>
    <mergeCell ref="C147:D147"/>
    <mergeCell ref="C151:D151"/>
    <mergeCell ref="C193:D193"/>
    <mergeCell ref="C202:D202"/>
    <mergeCell ref="C237:D237"/>
    <mergeCell ref="C240:D240"/>
    <mergeCell ref="C168:D168"/>
    <mergeCell ref="C177:D177"/>
    <mergeCell ref="C182:D182"/>
    <mergeCell ref="C186:D186"/>
    <mergeCell ref="C253:D253"/>
    <mergeCell ref="A262:F262"/>
    <mergeCell ref="B271:D271"/>
    <mergeCell ref="B272:D272"/>
    <mergeCell ref="C242:D242"/>
    <mergeCell ref="C244:D244"/>
    <mergeCell ref="C247:D247"/>
    <mergeCell ref="C249:D249"/>
    <mergeCell ref="A290:E290"/>
    <mergeCell ref="A275:F275"/>
    <mergeCell ref="B283:C283"/>
    <mergeCell ref="A285:D285"/>
    <mergeCell ref="A289:F289"/>
    <mergeCell ref="A287:F287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F76" sqref="F76"/>
    </sheetView>
  </sheetViews>
  <sheetFormatPr defaultColWidth="9.140625" defaultRowHeight="15" outlineLevelRow="2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3.57421875" style="1" customWidth="1"/>
    <col min="6" max="6" width="14.140625" style="1" customWidth="1"/>
    <col min="7" max="7" width="25.421875" style="0" customWidth="1"/>
    <col min="8" max="8" width="11.421875" style="1" customWidth="1"/>
    <col min="9" max="9" width="9.8515625" style="1" customWidth="1"/>
  </cols>
  <sheetData>
    <row r="1" spans="1:6" ht="33.75" customHeight="1">
      <c r="A1" s="344" t="s">
        <v>209</v>
      </c>
      <c r="B1" s="345"/>
      <c r="C1" s="345"/>
      <c r="D1" s="345"/>
      <c r="E1" s="345"/>
      <c r="F1" s="346"/>
    </row>
    <row r="2" spans="1:6" ht="16.5" customHeight="1">
      <c r="A2" s="100" t="s">
        <v>1</v>
      </c>
      <c r="B2" s="2" t="s">
        <v>2</v>
      </c>
      <c r="C2" s="347" t="s">
        <v>3</v>
      </c>
      <c r="D2" s="347"/>
      <c r="E2" s="3" t="s">
        <v>4</v>
      </c>
      <c r="F2" s="101" t="s">
        <v>5</v>
      </c>
    </row>
    <row r="3" spans="1:6" ht="16.5" customHeight="1">
      <c r="A3" s="348" t="s">
        <v>6</v>
      </c>
      <c r="B3" s="349"/>
      <c r="C3" s="349"/>
      <c r="D3" s="349"/>
      <c r="E3" s="349"/>
      <c r="F3" s="350"/>
    </row>
    <row r="4" spans="1:6" ht="16.5" customHeight="1">
      <c r="A4" s="102"/>
      <c r="B4" s="5">
        <v>1111</v>
      </c>
      <c r="C4" s="6"/>
      <c r="D4" s="7" t="s">
        <v>7</v>
      </c>
      <c r="E4" s="8">
        <v>1400000</v>
      </c>
      <c r="F4" s="103">
        <v>1500000</v>
      </c>
    </row>
    <row r="5" spans="1:6" ht="16.5" customHeight="1">
      <c r="A5" s="102"/>
      <c r="B5" s="5">
        <v>1112</v>
      </c>
      <c r="C5" s="6"/>
      <c r="D5" s="9" t="s">
        <v>8</v>
      </c>
      <c r="E5" s="8">
        <v>600000</v>
      </c>
      <c r="F5" s="103">
        <v>100000</v>
      </c>
    </row>
    <row r="6" spans="1:6" ht="16.5" customHeight="1">
      <c r="A6" s="102"/>
      <c r="B6" s="5">
        <v>1113</v>
      </c>
      <c r="C6" s="6"/>
      <c r="D6" s="9" t="s">
        <v>9</v>
      </c>
      <c r="E6" s="8">
        <v>140000</v>
      </c>
      <c r="F6" s="103">
        <v>150000</v>
      </c>
    </row>
    <row r="7" spans="1:6" ht="16.5" customHeight="1">
      <c r="A7" s="102"/>
      <c r="B7" s="5">
        <v>1121</v>
      </c>
      <c r="C7" s="6"/>
      <c r="D7" s="9" t="s">
        <v>10</v>
      </c>
      <c r="E7" s="8">
        <v>1400000</v>
      </c>
      <c r="F7" s="103">
        <v>1400000</v>
      </c>
    </row>
    <row r="8" spans="1:6" ht="16.5" customHeight="1">
      <c r="A8" s="102"/>
      <c r="B8" s="5">
        <v>1122</v>
      </c>
      <c r="C8" s="6"/>
      <c r="D8" s="9" t="s">
        <v>11</v>
      </c>
      <c r="E8" s="8">
        <v>210000</v>
      </c>
      <c r="F8" s="103">
        <v>210000</v>
      </c>
    </row>
    <row r="9" spans="1:6" ht="16.5" customHeight="1">
      <c r="A9" s="102"/>
      <c r="B9" s="5">
        <v>1211</v>
      </c>
      <c r="C9" s="6"/>
      <c r="D9" s="9" t="s">
        <v>12</v>
      </c>
      <c r="E9" s="8">
        <v>3200000</v>
      </c>
      <c r="F9" s="103">
        <v>3300000</v>
      </c>
    </row>
    <row r="10" spans="1:6" ht="16.5" customHeight="1">
      <c r="A10" s="102"/>
      <c r="B10" s="5">
        <v>1340</v>
      </c>
      <c r="C10" s="6"/>
      <c r="D10" s="9" t="s">
        <v>13</v>
      </c>
      <c r="E10" s="8">
        <v>330000</v>
      </c>
      <c r="F10" s="103">
        <v>345000</v>
      </c>
    </row>
    <row r="11" spans="1:6" ht="16.5" customHeight="1">
      <c r="A11" s="102"/>
      <c r="B11" s="5">
        <v>1341</v>
      </c>
      <c r="C11" s="6"/>
      <c r="D11" s="9" t="s">
        <v>14</v>
      </c>
      <c r="E11" s="8">
        <v>9500</v>
      </c>
      <c r="F11" s="103">
        <v>10000</v>
      </c>
    </row>
    <row r="12" spans="1:6" ht="16.5" customHeight="1">
      <c r="A12" s="102"/>
      <c r="B12" s="5">
        <v>1361</v>
      </c>
      <c r="C12" s="6"/>
      <c r="D12" s="9" t="s">
        <v>15</v>
      </c>
      <c r="E12" s="8">
        <v>3000</v>
      </c>
      <c r="F12" s="103">
        <v>3000</v>
      </c>
    </row>
    <row r="13" spans="1:6" ht="16.5" customHeight="1">
      <c r="A13" s="102"/>
      <c r="B13" s="5">
        <v>1381</v>
      </c>
      <c r="C13" s="6"/>
      <c r="D13" s="9" t="s">
        <v>16</v>
      </c>
      <c r="E13" s="8">
        <v>34000</v>
      </c>
      <c r="F13" s="103">
        <v>34000</v>
      </c>
    </row>
    <row r="14" spans="1:6" ht="16.5" customHeight="1">
      <c r="A14" s="102"/>
      <c r="B14" s="5">
        <v>1382</v>
      </c>
      <c r="C14" s="6"/>
      <c r="D14" s="9" t="s">
        <v>206</v>
      </c>
      <c r="E14" s="8">
        <v>10000</v>
      </c>
      <c r="F14" s="103">
        <v>0</v>
      </c>
    </row>
    <row r="15" spans="1:6" ht="16.5" customHeight="1">
      <c r="A15" s="102"/>
      <c r="B15" s="5">
        <v>1511</v>
      </c>
      <c r="C15" s="6"/>
      <c r="D15" s="9" t="s">
        <v>17</v>
      </c>
      <c r="E15" s="8">
        <v>300000</v>
      </c>
      <c r="F15" s="103">
        <v>300000</v>
      </c>
    </row>
    <row r="16" spans="1:6" ht="16.5" customHeight="1">
      <c r="A16" s="102"/>
      <c r="B16" s="5" t="s">
        <v>18</v>
      </c>
      <c r="C16" s="6"/>
      <c r="D16" s="9" t="s">
        <v>19</v>
      </c>
      <c r="E16" s="10">
        <f>SUM(E4:E15)</f>
        <v>7636500</v>
      </c>
      <c r="F16" s="104">
        <f>SUM(F4:F15)</f>
        <v>7352000</v>
      </c>
    </row>
    <row r="17" spans="1:6" ht="16.5" customHeight="1">
      <c r="A17" s="102"/>
      <c r="B17" s="4">
        <v>4111</v>
      </c>
      <c r="C17" s="12"/>
      <c r="D17" s="13" t="s">
        <v>20</v>
      </c>
      <c r="E17" s="14">
        <v>55887</v>
      </c>
      <c r="F17" s="104">
        <v>0</v>
      </c>
    </row>
    <row r="18" spans="1:6" ht="16.5" customHeight="1">
      <c r="A18" s="102"/>
      <c r="B18" s="4">
        <v>4112</v>
      </c>
      <c r="C18" s="12" t="s">
        <v>21</v>
      </c>
      <c r="D18" s="13" t="s">
        <v>22</v>
      </c>
      <c r="E18" s="14">
        <v>147900</v>
      </c>
      <c r="F18" s="104">
        <v>0</v>
      </c>
    </row>
    <row r="19" spans="1:6" ht="16.5" customHeight="1">
      <c r="A19" s="102"/>
      <c r="B19" s="4">
        <v>4121</v>
      </c>
      <c r="C19" s="12"/>
      <c r="D19" s="13" t="s">
        <v>23</v>
      </c>
      <c r="E19" s="14">
        <v>11000</v>
      </c>
      <c r="F19" s="104">
        <v>0</v>
      </c>
    </row>
    <row r="20" spans="1:6" ht="16.5" customHeight="1">
      <c r="A20" s="102"/>
      <c r="B20" s="4">
        <v>4222</v>
      </c>
      <c r="C20" s="12"/>
      <c r="D20" s="13" t="s">
        <v>24</v>
      </c>
      <c r="E20" s="14">
        <v>392000</v>
      </c>
      <c r="F20" s="104">
        <v>0</v>
      </c>
    </row>
    <row r="21" spans="1:6" ht="16.5" customHeight="1">
      <c r="A21" s="102"/>
      <c r="B21" s="4">
        <v>4233</v>
      </c>
      <c r="C21" s="12"/>
      <c r="D21" s="13" t="s">
        <v>25</v>
      </c>
      <c r="E21" s="10"/>
      <c r="F21" s="105">
        <v>2850000</v>
      </c>
    </row>
    <row r="22" spans="1:6" ht="16.5" customHeight="1">
      <c r="A22" s="102"/>
      <c r="B22" s="5" t="s">
        <v>26</v>
      </c>
      <c r="C22" s="6"/>
      <c r="D22" s="9" t="s">
        <v>27</v>
      </c>
      <c r="E22" s="10">
        <f>SUM(E17:E21)</f>
        <v>606787</v>
      </c>
      <c r="F22" s="104">
        <f>SUM(F17:F21)</f>
        <v>2850000</v>
      </c>
    </row>
    <row r="23" spans="1:6" ht="16.5" customHeight="1">
      <c r="A23" s="351" t="s">
        <v>28</v>
      </c>
      <c r="B23" s="352"/>
      <c r="C23" s="352"/>
      <c r="D23" s="352"/>
      <c r="E23" s="15">
        <f>SUM(E22,E16)</f>
        <v>8243287</v>
      </c>
      <c r="F23" s="106">
        <f>SUM(F22,F16)</f>
        <v>10202000</v>
      </c>
    </row>
    <row r="24" spans="1:6" ht="16.5" customHeight="1">
      <c r="A24" s="341" t="s">
        <v>29</v>
      </c>
      <c r="B24" s="342"/>
      <c r="C24" s="342"/>
      <c r="D24" s="342"/>
      <c r="E24" s="342"/>
      <c r="F24" s="343"/>
    </row>
    <row r="25" spans="1:6" ht="16.5" customHeight="1" hidden="1" outlineLevel="1">
      <c r="A25" s="107">
        <v>1019</v>
      </c>
      <c r="B25" s="17">
        <v>2131</v>
      </c>
      <c r="C25" s="18"/>
      <c r="D25" s="19" t="s">
        <v>30</v>
      </c>
      <c r="E25" s="20">
        <v>14000</v>
      </c>
      <c r="F25" s="108">
        <v>14000</v>
      </c>
    </row>
    <row r="26" spans="1:6" ht="16.5" customHeight="1" collapsed="1">
      <c r="A26" s="109">
        <v>1019</v>
      </c>
      <c r="B26" s="4" t="s">
        <v>31</v>
      </c>
      <c r="C26" s="333" t="s">
        <v>32</v>
      </c>
      <c r="D26" s="333"/>
      <c r="E26" s="11">
        <f>SUM(E25)</f>
        <v>14000</v>
      </c>
      <c r="F26" s="104">
        <f>SUM(F25)</f>
        <v>14000</v>
      </c>
    </row>
    <row r="27" spans="1:6" ht="16.5" customHeight="1" hidden="1" outlineLevel="1">
      <c r="A27" s="102">
        <v>2310</v>
      </c>
      <c r="B27" s="4">
        <v>2111</v>
      </c>
      <c r="C27" s="6"/>
      <c r="D27" s="13" t="s">
        <v>33</v>
      </c>
      <c r="E27" s="14">
        <v>58000</v>
      </c>
      <c r="F27" s="105">
        <v>60000</v>
      </c>
    </row>
    <row r="28" spans="1:6" ht="16.5" customHeight="1" hidden="1" outlineLevel="1">
      <c r="A28" s="102">
        <v>2310</v>
      </c>
      <c r="B28" s="4">
        <v>2132</v>
      </c>
      <c r="C28" s="6"/>
      <c r="D28" s="13" t="s">
        <v>34</v>
      </c>
      <c r="E28" s="14">
        <v>40000</v>
      </c>
      <c r="F28" s="105">
        <v>40000</v>
      </c>
    </row>
    <row r="29" spans="1:6" ht="16.5" customHeight="1" collapsed="1">
      <c r="A29" s="109">
        <v>2310</v>
      </c>
      <c r="B29" s="4" t="s">
        <v>31</v>
      </c>
      <c r="C29" s="333" t="s">
        <v>35</v>
      </c>
      <c r="D29" s="333"/>
      <c r="E29" s="11">
        <f>SUM(E27:E28)</f>
        <v>98000</v>
      </c>
      <c r="F29" s="104">
        <f>SUM(F27:F28)</f>
        <v>100000</v>
      </c>
    </row>
    <row r="30" spans="1:6" ht="16.5" customHeight="1" hidden="1" outlineLevel="1">
      <c r="A30" s="102">
        <v>2321</v>
      </c>
      <c r="B30" s="4">
        <v>2111</v>
      </c>
      <c r="C30" s="6"/>
      <c r="D30" s="13" t="s">
        <v>36</v>
      </c>
      <c r="E30" s="14">
        <v>700000</v>
      </c>
      <c r="F30" s="105">
        <v>700000</v>
      </c>
    </row>
    <row r="31" spans="1:6" ht="16.5" customHeight="1" collapsed="1">
      <c r="A31" s="109">
        <v>2321</v>
      </c>
      <c r="B31" s="4" t="s">
        <v>31</v>
      </c>
      <c r="C31" s="333" t="s">
        <v>37</v>
      </c>
      <c r="D31" s="333"/>
      <c r="E31" s="11">
        <f>SUM(E30)</f>
        <v>700000</v>
      </c>
      <c r="F31" s="104">
        <f>SUM(F30)</f>
        <v>700000</v>
      </c>
    </row>
    <row r="32" spans="1:6" ht="16.5" customHeight="1" hidden="1" outlineLevel="1">
      <c r="A32" s="102">
        <v>3314</v>
      </c>
      <c r="B32" s="4">
        <v>2111</v>
      </c>
      <c r="C32" s="6"/>
      <c r="D32" s="13" t="s">
        <v>36</v>
      </c>
      <c r="E32" s="14">
        <v>1000</v>
      </c>
      <c r="F32" s="105">
        <v>1000</v>
      </c>
    </row>
    <row r="33" spans="1:6" ht="16.5" customHeight="1" collapsed="1">
      <c r="A33" s="109">
        <v>3314</v>
      </c>
      <c r="B33" s="4" t="s">
        <v>31</v>
      </c>
      <c r="C33" s="333" t="s">
        <v>38</v>
      </c>
      <c r="D33" s="333"/>
      <c r="E33" s="11">
        <f>SUM(E32)</f>
        <v>1000</v>
      </c>
      <c r="F33" s="104">
        <f>SUM(F32)</f>
        <v>1000</v>
      </c>
    </row>
    <row r="34" spans="1:6" ht="16.5" customHeight="1" hidden="1" outlineLevel="1">
      <c r="A34" s="102">
        <v>3392</v>
      </c>
      <c r="B34" s="4">
        <v>2111</v>
      </c>
      <c r="C34" s="6"/>
      <c r="D34" s="13" t="s">
        <v>39</v>
      </c>
      <c r="E34" s="14">
        <v>20000</v>
      </c>
      <c r="F34" s="105">
        <v>0</v>
      </c>
    </row>
    <row r="35" spans="1:6" ht="16.5" customHeight="1" hidden="1" outlineLevel="1">
      <c r="A35" s="102">
        <v>3392</v>
      </c>
      <c r="B35" s="4">
        <v>2132</v>
      </c>
      <c r="C35" s="6"/>
      <c r="D35" s="13" t="s">
        <v>40</v>
      </c>
      <c r="E35" s="14">
        <v>90000</v>
      </c>
      <c r="F35" s="105">
        <v>0</v>
      </c>
    </row>
    <row r="36" spans="1:6" ht="16.5" customHeight="1" collapsed="1">
      <c r="A36" s="109">
        <v>3392</v>
      </c>
      <c r="B36" s="4" t="s">
        <v>31</v>
      </c>
      <c r="C36" s="333" t="s">
        <v>41</v>
      </c>
      <c r="D36" s="333"/>
      <c r="E36" s="11">
        <f>SUM(E34:E35)</f>
        <v>110000</v>
      </c>
      <c r="F36" s="104">
        <f>SUM(F34:F35)</f>
        <v>0</v>
      </c>
    </row>
    <row r="37" spans="1:6" ht="16.5" customHeight="1" hidden="1" outlineLevel="1">
      <c r="A37" s="102">
        <v>3399</v>
      </c>
      <c r="B37" s="25">
        <v>2111</v>
      </c>
      <c r="C37" s="26"/>
      <c r="D37" s="27" t="s">
        <v>39</v>
      </c>
      <c r="E37" s="14">
        <v>29500</v>
      </c>
      <c r="F37" s="105">
        <v>30000</v>
      </c>
    </row>
    <row r="38" spans="1:6" ht="16.5" customHeight="1" hidden="1" outlineLevel="1">
      <c r="A38" s="102">
        <v>3399</v>
      </c>
      <c r="B38" s="25">
        <v>2132</v>
      </c>
      <c r="C38" s="26"/>
      <c r="D38" s="27" t="s">
        <v>40</v>
      </c>
      <c r="E38" s="14">
        <v>5500</v>
      </c>
      <c r="F38" s="105">
        <v>100000</v>
      </c>
    </row>
    <row r="39" spans="1:6" ht="16.5" customHeight="1" hidden="1" outlineLevel="1">
      <c r="A39" s="102">
        <v>3399</v>
      </c>
      <c r="B39" s="25">
        <v>2321</v>
      </c>
      <c r="C39" s="26"/>
      <c r="D39" s="27" t="s">
        <v>42</v>
      </c>
      <c r="E39" s="14">
        <v>8000</v>
      </c>
      <c r="F39" s="105">
        <v>0</v>
      </c>
    </row>
    <row r="40" spans="1:6" ht="16.5" customHeight="1" collapsed="1">
      <c r="A40" s="109">
        <v>3399</v>
      </c>
      <c r="B40" s="25" t="s">
        <v>31</v>
      </c>
      <c r="C40" s="26" t="s">
        <v>43</v>
      </c>
      <c r="D40" s="28"/>
      <c r="E40" s="11">
        <f>SUM(E37:E39)</f>
        <v>43000</v>
      </c>
      <c r="F40" s="104">
        <f>SUM(F37:F39)</f>
        <v>130000</v>
      </c>
    </row>
    <row r="41" spans="1:6" ht="16.5" customHeight="1" hidden="1" outlineLevel="1">
      <c r="A41" s="102">
        <v>3412</v>
      </c>
      <c r="B41" s="25">
        <v>2111</v>
      </c>
      <c r="C41" s="26"/>
      <c r="D41" s="27" t="s">
        <v>39</v>
      </c>
      <c r="E41" s="14">
        <v>2000</v>
      </c>
      <c r="F41" s="105">
        <v>5000</v>
      </c>
    </row>
    <row r="42" spans="1:6" ht="16.5" customHeight="1" hidden="1" outlineLevel="1">
      <c r="A42" s="102">
        <v>3412</v>
      </c>
      <c r="B42" s="25">
        <v>2132</v>
      </c>
      <c r="C42" s="26"/>
      <c r="D42" s="27" t="s">
        <v>40</v>
      </c>
      <c r="E42" s="14">
        <v>30000</v>
      </c>
      <c r="F42" s="105">
        <v>35000</v>
      </c>
    </row>
    <row r="43" spans="1:6" ht="16.5" customHeight="1" hidden="1" outlineLevel="1">
      <c r="A43" s="102">
        <v>3412</v>
      </c>
      <c r="B43" s="25">
        <v>2321</v>
      </c>
      <c r="C43" s="26"/>
      <c r="D43" s="27" t="s">
        <v>42</v>
      </c>
      <c r="E43" s="14">
        <v>8000</v>
      </c>
      <c r="F43" s="105">
        <v>0</v>
      </c>
    </row>
    <row r="44" spans="1:6" ht="16.5" customHeight="1" collapsed="1">
      <c r="A44" s="109">
        <v>3412</v>
      </c>
      <c r="B44" s="4" t="s">
        <v>31</v>
      </c>
      <c r="C44" s="333" t="s">
        <v>44</v>
      </c>
      <c r="D44" s="333"/>
      <c r="E44" s="11">
        <f>SUM(E41:E43)</f>
        <v>40000</v>
      </c>
      <c r="F44" s="104">
        <f>SUM(F41:F43)</f>
        <v>40000</v>
      </c>
    </row>
    <row r="45" spans="1:6" ht="16.5" customHeight="1" hidden="1" outlineLevel="1">
      <c r="A45" s="102">
        <v>3612</v>
      </c>
      <c r="B45" s="4">
        <v>2111</v>
      </c>
      <c r="C45" s="6"/>
      <c r="D45" s="13" t="s">
        <v>45</v>
      </c>
      <c r="E45" s="14">
        <v>10000</v>
      </c>
      <c r="F45" s="105">
        <v>0</v>
      </c>
    </row>
    <row r="46" spans="1:6" ht="16.5" customHeight="1" hidden="1" outlineLevel="1">
      <c r="A46" s="102">
        <v>3612</v>
      </c>
      <c r="B46" s="4">
        <v>2132</v>
      </c>
      <c r="C46" s="6"/>
      <c r="D46" s="13" t="s">
        <v>46</v>
      </c>
      <c r="E46" s="14">
        <v>557000</v>
      </c>
      <c r="F46" s="105">
        <v>500000</v>
      </c>
    </row>
    <row r="47" spans="1:6" ht="16.5" customHeight="1" hidden="1" outlineLevel="1">
      <c r="A47" s="102">
        <v>3612</v>
      </c>
      <c r="B47" s="4">
        <v>2324</v>
      </c>
      <c r="C47" s="6"/>
      <c r="D47" s="13" t="s">
        <v>47</v>
      </c>
      <c r="E47" s="14">
        <v>23000</v>
      </c>
      <c r="F47" s="105">
        <v>0</v>
      </c>
    </row>
    <row r="48" spans="1:6" ht="16.5" customHeight="1" collapsed="1">
      <c r="A48" s="109">
        <v>3612</v>
      </c>
      <c r="B48" s="4" t="s">
        <v>31</v>
      </c>
      <c r="C48" s="333" t="s">
        <v>48</v>
      </c>
      <c r="D48" s="333"/>
      <c r="E48" s="11">
        <f>SUM(E45:E47)</f>
        <v>590000</v>
      </c>
      <c r="F48" s="104">
        <f>SUM(F45:F47)</f>
        <v>500000</v>
      </c>
    </row>
    <row r="49" spans="1:6" ht="16.5" customHeight="1" hidden="1" outlineLevel="1">
      <c r="A49" s="102">
        <v>3613</v>
      </c>
      <c r="B49" s="4">
        <v>2111</v>
      </c>
      <c r="C49" s="6"/>
      <c r="D49" s="13" t="s">
        <v>49</v>
      </c>
      <c r="E49" s="14">
        <v>50000</v>
      </c>
      <c r="F49" s="105">
        <v>30000</v>
      </c>
    </row>
    <row r="50" spans="1:6" ht="16.5" customHeight="1" hidden="1" outlineLevel="1">
      <c r="A50" s="102">
        <v>3613</v>
      </c>
      <c r="B50" s="4">
        <v>2132</v>
      </c>
      <c r="C50" s="6"/>
      <c r="D50" s="13" t="s">
        <v>50</v>
      </c>
      <c r="E50" s="14">
        <v>75000</v>
      </c>
      <c r="F50" s="105">
        <v>20000</v>
      </c>
    </row>
    <row r="51" spans="1:6" ht="16.5" customHeight="1" collapsed="1">
      <c r="A51" s="109">
        <v>3613</v>
      </c>
      <c r="B51" s="4" t="s">
        <v>31</v>
      </c>
      <c r="C51" s="333" t="s">
        <v>51</v>
      </c>
      <c r="D51" s="333"/>
      <c r="E51" s="11">
        <f>SUM(E49:E50)</f>
        <v>125000</v>
      </c>
      <c r="F51" s="104">
        <f>SUM(F49:F50)</f>
        <v>50000</v>
      </c>
    </row>
    <row r="52" spans="1:6" ht="16.5" customHeight="1" hidden="1" outlineLevel="1">
      <c r="A52" s="102">
        <v>3633</v>
      </c>
      <c r="B52" s="4">
        <v>2132</v>
      </c>
      <c r="C52" s="6"/>
      <c r="D52" s="27" t="s">
        <v>40</v>
      </c>
      <c r="E52" s="14">
        <v>28000</v>
      </c>
      <c r="F52" s="105">
        <v>29000</v>
      </c>
    </row>
    <row r="53" spans="1:6" ht="16.5" customHeight="1" hidden="1" outlineLevel="1">
      <c r="A53" s="102">
        <v>3633</v>
      </c>
      <c r="B53" s="4">
        <v>2133</v>
      </c>
      <c r="C53" s="6"/>
      <c r="D53" s="13" t="s">
        <v>52</v>
      </c>
      <c r="E53" s="14">
        <v>2000</v>
      </c>
      <c r="F53" s="105">
        <v>1000</v>
      </c>
    </row>
    <row r="54" spans="1:6" ht="16.5" customHeight="1" collapsed="1">
      <c r="A54" s="109">
        <v>3633</v>
      </c>
      <c r="B54" s="4" t="s">
        <v>31</v>
      </c>
      <c r="C54" s="29" t="s">
        <v>53</v>
      </c>
      <c r="D54" s="9"/>
      <c r="E54" s="11">
        <f>SUM(E52:E53)</f>
        <v>30000</v>
      </c>
      <c r="F54" s="104">
        <f>SUM(F52:F53)</f>
        <v>30000</v>
      </c>
    </row>
    <row r="55" spans="1:6" ht="16.5" customHeight="1" hidden="1" outlineLevel="1">
      <c r="A55" s="102">
        <v>3722</v>
      </c>
      <c r="B55" s="4">
        <v>2112</v>
      </c>
      <c r="C55" s="6"/>
      <c r="D55" s="13" t="s">
        <v>54</v>
      </c>
      <c r="E55" s="14">
        <v>5000</v>
      </c>
      <c r="F55" s="105">
        <v>5000</v>
      </c>
    </row>
    <row r="56" spans="1:6" ht="16.5" customHeight="1" collapsed="1">
      <c r="A56" s="109">
        <v>3722</v>
      </c>
      <c r="B56" s="4" t="s">
        <v>31</v>
      </c>
      <c r="C56" s="333" t="s">
        <v>55</v>
      </c>
      <c r="D56" s="333"/>
      <c r="E56" s="11">
        <f>SUM(E55)</f>
        <v>5000</v>
      </c>
      <c r="F56" s="104">
        <f>SUM(F55)</f>
        <v>5000</v>
      </c>
    </row>
    <row r="57" spans="1:6" ht="16.5" customHeight="1" hidden="1" outlineLevel="1">
      <c r="A57" s="102">
        <v>3725</v>
      </c>
      <c r="B57" s="4">
        <v>2324</v>
      </c>
      <c r="C57" s="6"/>
      <c r="D57" s="13" t="s">
        <v>47</v>
      </c>
      <c r="E57" s="14">
        <v>120000</v>
      </c>
      <c r="F57" s="105">
        <v>135000</v>
      </c>
    </row>
    <row r="58" spans="1:6" ht="16.5" customHeight="1" collapsed="1">
      <c r="A58" s="109">
        <v>3725</v>
      </c>
      <c r="B58" s="4" t="s">
        <v>31</v>
      </c>
      <c r="C58" s="333" t="s">
        <v>56</v>
      </c>
      <c r="D58" s="333"/>
      <c r="E58" s="11">
        <f>SUM(E57)</f>
        <v>120000</v>
      </c>
      <c r="F58" s="104">
        <f>SUM(F57)</f>
        <v>135000</v>
      </c>
    </row>
    <row r="59" spans="1:6" ht="16.5" customHeight="1" hidden="1" outlineLevel="1">
      <c r="A59" s="102">
        <v>6171</v>
      </c>
      <c r="B59" s="4">
        <v>2111</v>
      </c>
      <c r="C59" s="6"/>
      <c r="D59" s="13" t="s">
        <v>36</v>
      </c>
      <c r="E59" s="14">
        <v>54899</v>
      </c>
      <c r="F59" s="105">
        <v>25000</v>
      </c>
    </row>
    <row r="60" spans="1:6" ht="16.5" customHeight="1" hidden="1" outlineLevel="1">
      <c r="A60" s="102">
        <v>6171</v>
      </c>
      <c r="B60" s="4">
        <v>2119</v>
      </c>
      <c r="C60" s="6"/>
      <c r="D60" s="13" t="s">
        <v>57</v>
      </c>
      <c r="E60" s="14">
        <v>15000</v>
      </c>
      <c r="F60" s="105">
        <v>15000</v>
      </c>
    </row>
    <row r="61" spans="1:6" ht="16.5" customHeight="1" hidden="1" outlineLevel="1">
      <c r="A61" s="102">
        <v>6171</v>
      </c>
      <c r="B61" s="4">
        <v>2132</v>
      </c>
      <c r="C61" s="6"/>
      <c r="D61" s="27" t="s">
        <v>40</v>
      </c>
      <c r="E61" s="14">
        <v>101</v>
      </c>
      <c r="F61" s="105">
        <v>0</v>
      </c>
    </row>
    <row r="62" spans="1:6" ht="16.5" customHeight="1" hidden="1" outlineLevel="1">
      <c r="A62" s="102">
        <v>6171</v>
      </c>
      <c r="B62" s="4">
        <v>2324</v>
      </c>
      <c r="C62" s="6"/>
      <c r="D62" s="27" t="s">
        <v>47</v>
      </c>
      <c r="E62" s="14">
        <v>2000</v>
      </c>
      <c r="F62" s="105">
        <v>0</v>
      </c>
    </row>
    <row r="63" spans="1:6" ht="16.5" customHeight="1" hidden="1" outlineLevel="1">
      <c r="A63" s="102">
        <v>6171</v>
      </c>
      <c r="B63" s="4">
        <v>3111</v>
      </c>
      <c r="C63" s="6"/>
      <c r="D63" s="30" t="s">
        <v>58</v>
      </c>
      <c r="E63" s="14">
        <v>703000</v>
      </c>
      <c r="F63" s="105">
        <v>470000</v>
      </c>
    </row>
    <row r="64" spans="1:6" ht="16.5" customHeight="1" collapsed="1">
      <c r="A64" s="109">
        <v>6171</v>
      </c>
      <c r="B64" s="4" t="s">
        <v>31</v>
      </c>
      <c r="C64" s="333" t="s">
        <v>59</v>
      </c>
      <c r="D64" s="333"/>
      <c r="E64" s="11">
        <f>SUM(E59:E63)</f>
        <v>775000</v>
      </c>
      <c r="F64" s="104">
        <f>SUM(F59:F63)</f>
        <v>510000</v>
      </c>
    </row>
    <row r="65" spans="1:6" ht="16.5" customHeight="1" hidden="1" outlineLevel="1">
      <c r="A65" s="102">
        <v>6310</v>
      </c>
      <c r="B65" s="4">
        <v>2141</v>
      </c>
      <c r="C65" s="6"/>
      <c r="D65" s="30" t="s">
        <v>60</v>
      </c>
      <c r="E65" s="14">
        <v>1000</v>
      </c>
      <c r="F65" s="105">
        <v>1000</v>
      </c>
    </row>
    <row r="66" spans="1:6" ht="16.5" customHeight="1" hidden="1" outlineLevel="1">
      <c r="A66" s="102">
        <v>6310</v>
      </c>
      <c r="B66" s="4">
        <v>2142</v>
      </c>
      <c r="C66" s="6"/>
      <c r="D66" s="30" t="s">
        <v>61</v>
      </c>
      <c r="E66" s="14">
        <v>14000</v>
      </c>
      <c r="F66" s="105">
        <v>14000</v>
      </c>
    </row>
    <row r="67" spans="1:6" ht="16.5" customHeight="1" collapsed="1">
      <c r="A67" s="109">
        <v>6310</v>
      </c>
      <c r="B67" s="4" t="s">
        <v>31</v>
      </c>
      <c r="C67" s="333" t="s">
        <v>62</v>
      </c>
      <c r="D67" s="333"/>
      <c r="E67" s="11">
        <f>SUM(E65:E66)</f>
        <v>15000</v>
      </c>
      <c r="F67" s="104">
        <f>SUM(F65:F66)</f>
        <v>15000</v>
      </c>
    </row>
    <row r="68" spans="1:6" ht="16.5" customHeight="1">
      <c r="A68" s="109">
        <v>6330</v>
      </c>
      <c r="B68" s="4" t="s">
        <v>31</v>
      </c>
      <c r="C68" s="9" t="s">
        <v>63</v>
      </c>
      <c r="D68" s="31"/>
      <c r="E68" s="11">
        <v>207000</v>
      </c>
      <c r="F68" s="104">
        <v>100000</v>
      </c>
    </row>
    <row r="69" spans="1:6" ht="16.5" customHeight="1">
      <c r="A69" s="110">
        <v>6409</v>
      </c>
      <c r="B69" s="33" t="s">
        <v>31</v>
      </c>
      <c r="C69" s="34" t="s">
        <v>64</v>
      </c>
      <c r="D69" s="35"/>
      <c r="E69" s="36">
        <v>0</v>
      </c>
      <c r="F69" s="111">
        <v>0</v>
      </c>
    </row>
    <row r="70" spans="1:6" ht="16.5" customHeight="1">
      <c r="A70" s="337" t="s">
        <v>65</v>
      </c>
      <c r="B70" s="338"/>
      <c r="C70" s="338"/>
      <c r="D70" s="338"/>
      <c r="E70" s="38">
        <f>SUM(E26,E29,E31,E33,E36,E40,E44,E48,E51,E54,E56,E58,E64,E67,E68,E69)</f>
        <v>2873000</v>
      </c>
      <c r="F70" s="112">
        <f>SUM(F26,F29,F31,F33,F36,F40,F44,F48,F51,F54,F56,F58,F64,F67,F68,F69)</f>
        <v>2330000</v>
      </c>
    </row>
    <row r="71" spans="1:6" ht="16.5" customHeight="1">
      <c r="A71" s="339" t="s">
        <v>66</v>
      </c>
      <c r="B71" s="340"/>
      <c r="C71" s="340"/>
      <c r="D71" s="340"/>
      <c r="E71" s="113">
        <f>SUM(E70,E23)</f>
        <v>11116287</v>
      </c>
      <c r="F71" s="114">
        <f>SUM(F70,F23)</f>
        <v>12532000</v>
      </c>
    </row>
    <row r="72" spans="1:9" s="41" customFormat="1" ht="16.5" customHeight="1">
      <c r="A72" s="330" t="s">
        <v>67</v>
      </c>
      <c r="B72" s="330"/>
      <c r="C72" s="330"/>
      <c r="D72" s="330"/>
      <c r="E72" s="39"/>
      <c r="F72" s="40"/>
      <c r="H72" s="42"/>
      <c r="I72" s="42"/>
    </row>
    <row r="73" spans="1:9" s="41" customFormat="1" ht="16.5" customHeight="1">
      <c r="A73" s="327" t="s">
        <v>207</v>
      </c>
      <c r="B73" s="330"/>
      <c r="C73" s="330"/>
      <c r="D73" s="330"/>
      <c r="E73" s="330"/>
      <c r="F73" s="330"/>
      <c r="H73" s="42"/>
      <c r="I73" s="42"/>
    </row>
    <row r="74" spans="1:4" ht="15">
      <c r="A74" s="43"/>
      <c r="B74" s="43"/>
      <c r="C74" s="43"/>
      <c r="D74" s="43"/>
    </row>
    <row r="75" spans="1:6" ht="30.75" customHeight="1">
      <c r="A75" s="334" t="s">
        <v>210</v>
      </c>
      <c r="B75" s="334"/>
      <c r="C75" s="334"/>
      <c r="D75" s="334"/>
      <c r="E75" s="334"/>
      <c r="F75" s="334"/>
    </row>
    <row r="76" spans="1:6" ht="15.75">
      <c r="A76" s="44" t="s">
        <v>1</v>
      </c>
      <c r="B76" s="45" t="s">
        <v>2</v>
      </c>
      <c r="C76" s="335" t="s">
        <v>3</v>
      </c>
      <c r="D76" s="335"/>
      <c r="E76" s="46" t="s">
        <v>4</v>
      </c>
      <c r="F76" s="47" t="s">
        <v>5</v>
      </c>
    </row>
    <row r="77" spans="1:6" ht="16.5" customHeight="1" hidden="1" outlineLevel="1">
      <c r="A77" s="16">
        <v>1031</v>
      </c>
      <c r="B77" s="17">
        <v>5139</v>
      </c>
      <c r="C77" s="18"/>
      <c r="D77" s="48" t="s">
        <v>69</v>
      </c>
      <c r="E77" s="20">
        <v>15000</v>
      </c>
      <c r="F77" s="49">
        <v>60000</v>
      </c>
    </row>
    <row r="78" spans="1:6" ht="16.5" customHeight="1" hidden="1" outlineLevel="1">
      <c r="A78" s="23">
        <v>1031</v>
      </c>
      <c r="B78" s="4">
        <v>5169</v>
      </c>
      <c r="C78" s="6"/>
      <c r="D78" s="13" t="s">
        <v>70</v>
      </c>
      <c r="E78" s="50">
        <v>15000</v>
      </c>
      <c r="F78" s="51">
        <v>10000</v>
      </c>
    </row>
    <row r="79" spans="1:6" ht="16.5" customHeight="1" collapsed="1">
      <c r="A79" s="21">
        <v>1031</v>
      </c>
      <c r="B79" s="4"/>
      <c r="C79" s="336" t="s">
        <v>71</v>
      </c>
      <c r="D79" s="336"/>
      <c r="E79" s="11">
        <f>SUM(E77:E78)</f>
        <v>30000</v>
      </c>
      <c r="F79" s="22">
        <f>SUM(F77:F78)</f>
        <v>70000</v>
      </c>
    </row>
    <row r="80" spans="1:6" ht="16.5" customHeight="1" hidden="1" outlineLevel="1">
      <c r="A80" s="23">
        <v>2212</v>
      </c>
      <c r="B80" s="4">
        <v>5139</v>
      </c>
      <c r="C80" s="6"/>
      <c r="D80" s="13" t="s">
        <v>72</v>
      </c>
      <c r="E80" s="8">
        <v>2000</v>
      </c>
      <c r="F80" s="52">
        <v>2000</v>
      </c>
    </row>
    <row r="81" spans="1:6" ht="16.5" customHeight="1" hidden="1" outlineLevel="1">
      <c r="A81" s="23">
        <v>2212</v>
      </c>
      <c r="B81" s="4">
        <v>5169</v>
      </c>
      <c r="C81" s="6"/>
      <c r="D81" s="13" t="s">
        <v>73</v>
      </c>
      <c r="E81" s="8">
        <v>10000</v>
      </c>
      <c r="F81" s="52">
        <v>15000</v>
      </c>
    </row>
    <row r="82" spans="1:6" ht="16.5" customHeight="1" hidden="1" outlineLevel="1">
      <c r="A82" s="23">
        <v>2212</v>
      </c>
      <c r="B82" s="4">
        <v>5171</v>
      </c>
      <c r="C82" s="6"/>
      <c r="D82" s="13" t="s">
        <v>74</v>
      </c>
      <c r="E82" s="8">
        <v>343000</v>
      </c>
      <c r="F82" s="51">
        <v>150000</v>
      </c>
    </row>
    <row r="83" spans="1:11" ht="16.5" customHeight="1" hidden="1" outlineLevel="1">
      <c r="A83" s="23">
        <v>2212</v>
      </c>
      <c r="B83" s="4">
        <v>6121</v>
      </c>
      <c r="C83" s="6"/>
      <c r="D83" s="13" t="s">
        <v>75</v>
      </c>
      <c r="E83" s="8">
        <v>774000</v>
      </c>
      <c r="F83" s="51">
        <v>2300000</v>
      </c>
      <c r="K83">
        <v>2300000</v>
      </c>
    </row>
    <row r="84" spans="1:6" ht="16.5" customHeight="1" collapsed="1">
      <c r="A84" s="21">
        <v>2212</v>
      </c>
      <c r="B84" s="4"/>
      <c r="C84" s="333" t="s">
        <v>76</v>
      </c>
      <c r="D84" s="333"/>
      <c r="E84" s="11">
        <f>SUM(E80:E83)</f>
        <v>1129000</v>
      </c>
      <c r="F84" s="22">
        <f>SUM(F80:F83)</f>
        <v>2467000</v>
      </c>
    </row>
    <row r="85" spans="1:6" ht="16.5" customHeight="1" hidden="1" outlineLevel="1">
      <c r="A85" s="23">
        <v>2219</v>
      </c>
      <c r="B85" s="4">
        <v>5168</v>
      </c>
      <c r="C85" s="6"/>
      <c r="D85" s="13" t="s">
        <v>77</v>
      </c>
      <c r="E85" s="14">
        <v>20000</v>
      </c>
      <c r="F85" s="51">
        <v>20000</v>
      </c>
    </row>
    <row r="86" spans="1:6" ht="16.5" customHeight="1" hidden="1" outlineLevel="1">
      <c r="A86" s="23">
        <v>2219</v>
      </c>
      <c r="B86" s="4">
        <v>5169</v>
      </c>
      <c r="C86" s="6"/>
      <c r="D86" s="13" t="s">
        <v>78</v>
      </c>
      <c r="E86" s="14">
        <v>20000</v>
      </c>
      <c r="F86" s="51">
        <v>20000</v>
      </c>
    </row>
    <row r="87" spans="1:6" ht="16.5" customHeight="1" hidden="1" outlineLevel="1">
      <c r="A87" s="23">
        <v>2219</v>
      </c>
      <c r="B87" s="4">
        <v>5171</v>
      </c>
      <c r="C87" s="6"/>
      <c r="D87" s="13" t="s">
        <v>79</v>
      </c>
      <c r="E87" s="14">
        <v>430000</v>
      </c>
      <c r="F87" s="51">
        <v>120000</v>
      </c>
    </row>
    <row r="88" spans="1:6" ht="16.5" customHeight="1" collapsed="1">
      <c r="A88" s="21">
        <v>2219</v>
      </c>
      <c r="B88" s="5"/>
      <c r="C88" s="333" t="s">
        <v>80</v>
      </c>
      <c r="D88" s="333"/>
      <c r="E88" s="11">
        <f>SUM(E85:E87)</f>
        <v>470000</v>
      </c>
      <c r="F88" s="22">
        <f>SUM(F85:F87)</f>
        <v>160000</v>
      </c>
    </row>
    <row r="89" spans="1:6" ht="16.5" customHeight="1" hidden="1" outlineLevel="1">
      <c r="A89" s="23">
        <v>2292</v>
      </c>
      <c r="B89" s="4">
        <v>5339</v>
      </c>
      <c r="C89" s="6"/>
      <c r="D89" s="13" t="s">
        <v>81</v>
      </c>
      <c r="E89" s="14">
        <v>55000</v>
      </c>
      <c r="F89" s="51">
        <v>55000</v>
      </c>
    </row>
    <row r="90" spans="1:6" ht="16.5" customHeight="1" collapsed="1">
      <c r="A90" s="21">
        <v>2292</v>
      </c>
      <c r="B90" s="4"/>
      <c r="C90" s="333" t="s">
        <v>82</v>
      </c>
      <c r="D90" s="333"/>
      <c r="E90" s="11">
        <f>SUM(E89)</f>
        <v>55000</v>
      </c>
      <c r="F90" s="22">
        <f>SUM(F89)</f>
        <v>55000</v>
      </c>
    </row>
    <row r="91" spans="1:6" ht="16.5" customHeight="1" hidden="1" outlineLevel="1">
      <c r="A91" s="23">
        <v>2310</v>
      </c>
      <c r="B91" s="4">
        <v>5151</v>
      </c>
      <c r="C91" s="6"/>
      <c r="D91" s="13" t="s">
        <v>83</v>
      </c>
      <c r="E91" s="14">
        <v>85000</v>
      </c>
      <c r="F91" s="51">
        <v>90000</v>
      </c>
    </row>
    <row r="92" spans="1:6" ht="16.5" customHeight="1" collapsed="1">
      <c r="A92" s="21">
        <v>2310</v>
      </c>
      <c r="B92" s="4"/>
      <c r="C92" s="333" t="s">
        <v>84</v>
      </c>
      <c r="D92" s="333"/>
      <c r="E92" s="11">
        <f>SUM(E91)</f>
        <v>85000</v>
      </c>
      <c r="F92" s="22">
        <f>SUM(F91)</f>
        <v>90000</v>
      </c>
    </row>
    <row r="93" spans="1:6" ht="16.5" customHeight="1" hidden="1" outlineLevel="1">
      <c r="A93" s="23">
        <v>2321</v>
      </c>
      <c r="B93" s="4">
        <v>5011</v>
      </c>
      <c r="C93" s="6"/>
      <c r="D93" s="13" t="s">
        <v>85</v>
      </c>
      <c r="E93" s="8">
        <v>90000</v>
      </c>
      <c r="F93" s="24">
        <v>90000</v>
      </c>
    </row>
    <row r="94" spans="1:6" ht="16.5" customHeight="1" hidden="1" outlineLevel="1">
      <c r="A94" s="23">
        <v>2321</v>
      </c>
      <c r="B94" s="4">
        <v>5031</v>
      </c>
      <c r="C94" s="6"/>
      <c r="D94" s="13" t="s">
        <v>86</v>
      </c>
      <c r="E94" s="8">
        <v>20000</v>
      </c>
      <c r="F94" s="24">
        <v>20000</v>
      </c>
    </row>
    <row r="95" spans="1:6" ht="16.5" customHeight="1" hidden="1" outlineLevel="1">
      <c r="A95" s="23">
        <v>2321</v>
      </c>
      <c r="B95" s="4">
        <v>5032</v>
      </c>
      <c r="C95" s="6"/>
      <c r="D95" s="13" t="s">
        <v>87</v>
      </c>
      <c r="E95" s="8">
        <v>13000</v>
      </c>
      <c r="F95" s="24">
        <v>13000</v>
      </c>
    </row>
    <row r="96" spans="1:6" ht="16.5" customHeight="1" hidden="1" outlineLevel="1">
      <c r="A96" s="23">
        <v>2321</v>
      </c>
      <c r="B96" s="4">
        <v>5154</v>
      </c>
      <c r="C96" s="6"/>
      <c r="D96" s="13" t="s">
        <v>88</v>
      </c>
      <c r="E96" s="8">
        <v>50000</v>
      </c>
      <c r="F96" s="24">
        <v>50000</v>
      </c>
    </row>
    <row r="97" spans="1:6" ht="16.5" customHeight="1" hidden="1" outlineLevel="1">
      <c r="A97" s="23">
        <v>2321</v>
      </c>
      <c r="B97" s="4">
        <v>5169</v>
      </c>
      <c r="C97" s="6"/>
      <c r="D97" s="13" t="s">
        <v>89</v>
      </c>
      <c r="E97" s="8">
        <v>700000</v>
      </c>
      <c r="F97" s="24">
        <v>700000</v>
      </c>
    </row>
    <row r="98" spans="1:6" ht="16.5" customHeight="1" hidden="1" outlineLevel="1">
      <c r="A98" s="23"/>
      <c r="B98" s="4">
        <v>5171</v>
      </c>
      <c r="C98" s="6"/>
      <c r="D98" s="13" t="s">
        <v>79</v>
      </c>
      <c r="E98" s="8">
        <v>107000</v>
      </c>
      <c r="F98" s="51">
        <v>110000</v>
      </c>
    </row>
    <row r="99" spans="1:11" ht="16.5" customHeight="1" hidden="1" outlineLevel="1">
      <c r="A99" s="23"/>
      <c r="B99" s="4">
        <v>6121</v>
      </c>
      <c r="C99" s="6"/>
      <c r="D99" s="13" t="s">
        <v>90</v>
      </c>
      <c r="E99" s="8">
        <v>30000</v>
      </c>
      <c r="F99" s="51">
        <v>10000</v>
      </c>
      <c r="K99">
        <v>10000</v>
      </c>
    </row>
    <row r="100" spans="1:6" ht="16.5" customHeight="1" collapsed="1">
      <c r="A100" s="21">
        <v>2321</v>
      </c>
      <c r="B100" s="4"/>
      <c r="C100" s="333" t="s">
        <v>91</v>
      </c>
      <c r="D100" s="333"/>
      <c r="E100" s="11">
        <f>SUM(E93:E99)</f>
        <v>1010000</v>
      </c>
      <c r="F100" s="81">
        <f>SUM(F93:F99)</f>
        <v>993000</v>
      </c>
    </row>
    <row r="101" spans="1:6" ht="16.5" customHeight="1" hidden="1" outlineLevel="1">
      <c r="A101" s="23">
        <v>3111</v>
      </c>
      <c r="B101" s="4">
        <v>5137</v>
      </c>
      <c r="C101" s="6"/>
      <c r="D101" s="13" t="s">
        <v>92</v>
      </c>
      <c r="E101" s="8">
        <v>120000</v>
      </c>
      <c r="F101" s="51">
        <v>250000</v>
      </c>
    </row>
    <row r="102" spans="1:6" ht="16.5" customHeight="1" hidden="1" outlineLevel="1">
      <c r="A102" s="23">
        <v>3111</v>
      </c>
      <c r="B102" s="4">
        <v>5169</v>
      </c>
      <c r="C102" s="6"/>
      <c r="D102" s="13" t="s">
        <v>78</v>
      </c>
      <c r="E102" s="8">
        <v>110000</v>
      </c>
      <c r="F102" s="51">
        <v>5000</v>
      </c>
    </row>
    <row r="103" spans="1:11" ht="16.5" customHeight="1" hidden="1" outlineLevel="1">
      <c r="A103" s="23">
        <v>3111</v>
      </c>
      <c r="B103" s="4">
        <v>5331</v>
      </c>
      <c r="C103" s="6"/>
      <c r="D103" s="13" t="s">
        <v>93</v>
      </c>
      <c r="E103" s="8">
        <v>200000</v>
      </c>
      <c r="F103" s="51">
        <v>240000</v>
      </c>
      <c r="K103">
        <v>100000</v>
      </c>
    </row>
    <row r="104" spans="1:6" ht="16.5" customHeight="1" hidden="1" outlineLevel="1">
      <c r="A104" s="23">
        <v>3111</v>
      </c>
      <c r="B104" s="4">
        <v>6121</v>
      </c>
      <c r="C104" s="6"/>
      <c r="D104" s="13" t="s">
        <v>90</v>
      </c>
      <c r="E104" s="8">
        <v>6470000</v>
      </c>
      <c r="F104" s="51">
        <v>100000</v>
      </c>
    </row>
    <row r="105" spans="1:6" ht="16.5" customHeight="1" collapsed="1">
      <c r="A105" s="21">
        <v>3111</v>
      </c>
      <c r="B105" s="4"/>
      <c r="C105" s="333" t="s">
        <v>94</v>
      </c>
      <c r="D105" s="333"/>
      <c r="E105" s="11">
        <f>SUM(E101:E104)</f>
        <v>6900000</v>
      </c>
      <c r="F105" s="22">
        <f>SUM(F101:F104)</f>
        <v>595000</v>
      </c>
    </row>
    <row r="106" spans="1:6" ht="16.5" customHeight="1" hidden="1" outlineLevel="1">
      <c r="A106" s="23">
        <v>3314</v>
      </c>
      <c r="B106" s="4">
        <v>5021</v>
      </c>
      <c r="C106" s="6"/>
      <c r="D106" s="13" t="s">
        <v>95</v>
      </c>
      <c r="E106" s="8">
        <v>16000</v>
      </c>
      <c r="F106" s="51">
        <v>16000</v>
      </c>
    </row>
    <row r="107" spans="1:6" ht="16.5" customHeight="1" hidden="1" outlineLevel="1">
      <c r="A107" s="23">
        <v>3314</v>
      </c>
      <c r="B107" s="4">
        <v>5136</v>
      </c>
      <c r="C107" s="6"/>
      <c r="D107" s="13" t="s">
        <v>96</v>
      </c>
      <c r="E107" s="8">
        <v>5000</v>
      </c>
      <c r="F107" s="51">
        <v>5000</v>
      </c>
    </row>
    <row r="108" spans="1:11" ht="16.5" customHeight="1" hidden="1" outlineLevel="1">
      <c r="A108" s="23">
        <v>3314</v>
      </c>
      <c r="B108" s="4">
        <v>6121</v>
      </c>
      <c r="C108" s="6"/>
      <c r="D108" s="13" t="s">
        <v>90</v>
      </c>
      <c r="E108" s="8">
        <v>1000</v>
      </c>
      <c r="F108" s="51">
        <v>1000</v>
      </c>
      <c r="K108">
        <v>1000</v>
      </c>
    </row>
    <row r="109" spans="1:6" ht="16.5" customHeight="1" collapsed="1">
      <c r="A109" s="21">
        <v>3314</v>
      </c>
      <c r="B109" s="4"/>
      <c r="C109" s="333" t="s">
        <v>38</v>
      </c>
      <c r="D109" s="333"/>
      <c r="E109" s="11">
        <f>SUM(E106:E108)</f>
        <v>22000</v>
      </c>
      <c r="F109" s="22">
        <f>SUM(F106:F108)</f>
        <v>22000</v>
      </c>
    </row>
    <row r="110" spans="1:6" ht="16.5" customHeight="1" hidden="1" outlineLevel="1">
      <c r="A110" s="23">
        <v>3319</v>
      </c>
      <c r="B110" s="4">
        <v>5139</v>
      </c>
      <c r="C110" s="6"/>
      <c r="D110" s="13" t="s">
        <v>97</v>
      </c>
      <c r="E110" s="14">
        <v>5000</v>
      </c>
      <c r="F110" s="24">
        <v>1000</v>
      </c>
    </row>
    <row r="111" spans="1:6" ht="16.5" customHeight="1" hidden="1" outlineLevel="1">
      <c r="A111" s="23">
        <v>3319</v>
      </c>
      <c r="B111" s="4">
        <v>5169</v>
      </c>
      <c r="C111" s="6"/>
      <c r="D111" s="13" t="s">
        <v>98</v>
      </c>
      <c r="E111" s="14">
        <v>10000</v>
      </c>
      <c r="F111" s="24">
        <v>14000</v>
      </c>
    </row>
    <row r="112" spans="1:6" ht="16.5" customHeight="1" collapsed="1">
      <c r="A112" s="21">
        <v>3319</v>
      </c>
      <c r="B112" s="4"/>
      <c r="C112" s="333" t="s">
        <v>99</v>
      </c>
      <c r="D112" s="333"/>
      <c r="E112" s="11">
        <f>SUM(E110:E111)</f>
        <v>15000</v>
      </c>
      <c r="F112" s="22">
        <f>SUM(F110:F111)</f>
        <v>15000</v>
      </c>
    </row>
    <row r="113" spans="1:6" ht="16.5" customHeight="1" hidden="1" outlineLevel="1">
      <c r="A113" s="23">
        <v>3326</v>
      </c>
      <c r="B113" s="4">
        <v>5171</v>
      </c>
      <c r="C113" s="6"/>
      <c r="D113" s="13" t="s">
        <v>100</v>
      </c>
      <c r="E113" s="14">
        <v>20000</v>
      </c>
      <c r="F113" s="51">
        <v>100000</v>
      </c>
    </row>
    <row r="114" spans="1:6" ht="16.5" customHeight="1" collapsed="1">
      <c r="A114" s="21">
        <v>3326</v>
      </c>
      <c r="B114" s="4"/>
      <c r="C114" s="333" t="s">
        <v>101</v>
      </c>
      <c r="D114" s="333"/>
      <c r="E114" s="11">
        <f>SUM(E113)</f>
        <v>20000</v>
      </c>
      <c r="F114" s="22">
        <f>SUM(F113)</f>
        <v>100000</v>
      </c>
    </row>
    <row r="115" spans="1:6" ht="16.5" customHeight="1" hidden="1" outlineLevel="1">
      <c r="A115" s="23">
        <v>3341</v>
      </c>
      <c r="B115" s="4">
        <v>5169</v>
      </c>
      <c r="C115" s="6"/>
      <c r="D115" s="13" t="s">
        <v>102</v>
      </c>
      <c r="E115" s="14">
        <v>3000</v>
      </c>
      <c r="F115" s="51">
        <v>3000</v>
      </c>
    </row>
    <row r="116" spans="1:6" ht="16.5" customHeight="1" hidden="1" outlineLevel="1">
      <c r="A116" s="23">
        <v>3341</v>
      </c>
      <c r="B116" s="4">
        <v>5171</v>
      </c>
      <c r="C116" s="6"/>
      <c r="D116" s="13" t="s">
        <v>100</v>
      </c>
      <c r="E116" s="14">
        <v>5000</v>
      </c>
      <c r="F116" s="51">
        <v>5000</v>
      </c>
    </row>
    <row r="117" spans="1:6" ht="16.5" customHeight="1" collapsed="1">
      <c r="A117" s="21">
        <v>3341</v>
      </c>
      <c r="B117" s="4"/>
      <c r="C117" s="333" t="s">
        <v>103</v>
      </c>
      <c r="D117" s="333"/>
      <c r="E117" s="11">
        <f>SUM(E115:E116)</f>
        <v>8000</v>
      </c>
      <c r="F117" s="22">
        <f>SUM(F115:F116)</f>
        <v>8000</v>
      </c>
    </row>
    <row r="118" spans="1:6" ht="16.5" customHeight="1" hidden="1" outlineLevel="2">
      <c r="A118" s="23">
        <v>3399</v>
      </c>
      <c r="B118" s="4">
        <v>5021</v>
      </c>
      <c r="C118" s="6"/>
      <c r="D118" s="13" t="s">
        <v>104</v>
      </c>
      <c r="E118" s="14">
        <v>20000</v>
      </c>
      <c r="F118" s="51">
        <v>20000</v>
      </c>
    </row>
    <row r="119" spans="1:6" ht="16.5" customHeight="1" hidden="1" outlineLevel="2">
      <c r="A119" s="23">
        <v>3399</v>
      </c>
      <c r="B119" s="4">
        <v>5139</v>
      </c>
      <c r="C119" s="6"/>
      <c r="D119" s="13" t="s">
        <v>105</v>
      </c>
      <c r="E119" s="14">
        <v>93000</v>
      </c>
      <c r="F119" s="51">
        <v>100000</v>
      </c>
    </row>
    <row r="120" spans="1:6" ht="16.5" customHeight="1" hidden="1" outlineLevel="2">
      <c r="A120" s="23">
        <v>3399</v>
      </c>
      <c r="B120" s="4">
        <v>5169</v>
      </c>
      <c r="C120" s="6"/>
      <c r="D120" s="13" t="s">
        <v>78</v>
      </c>
      <c r="E120" s="14">
        <v>80000</v>
      </c>
      <c r="F120" s="51">
        <v>75000</v>
      </c>
    </row>
    <row r="121" spans="1:6" ht="16.5" customHeight="1" hidden="1" outlineLevel="2">
      <c r="A121" s="23">
        <v>3399</v>
      </c>
      <c r="B121" s="4">
        <v>5175</v>
      </c>
      <c r="C121" s="6"/>
      <c r="D121" s="13" t="s">
        <v>106</v>
      </c>
      <c r="E121" s="14">
        <v>15000</v>
      </c>
      <c r="F121" s="51">
        <v>15000</v>
      </c>
    </row>
    <row r="122" spans="1:6" ht="16.5" customHeight="1" hidden="1" outlineLevel="2">
      <c r="A122" s="23">
        <v>3399</v>
      </c>
      <c r="B122" s="4">
        <v>5194</v>
      </c>
      <c r="C122" s="6"/>
      <c r="D122" s="13" t="s">
        <v>107</v>
      </c>
      <c r="E122" s="14">
        <v>12000</v>
      </c>
      <c r="F122" s="51">
        <v>10000</v>
      </c>
    </row>
    <row r="123" spans="1:6" ht="16.5" customHeight="1" hidden="1" outlineLevel="2">
      <c r="A123" s="23">
        <v>3399</v>
      </c>
      <c r="B123" s="4">
        <v>5492</v>
      </c>
      <c r="C123" s="6"/>
      <c r="D123" s="13" t="s">
        <v>108</v>
      </c>
      <c r="E123" s="14">
        <v>10000</v>
      </c>
      <c r="F123" s="51">
        <v>10000</v>
      </c>
    </row>
    <row r="124" spans="1:6" ht="16.5" customHeight="1" collapsed="1">
      <c r="A124" s="21">
        <v>3399</v>
      </c>
      <c r="B124" s="4"/>
      <c r="C124" s="333" t="s">
        <v>109</v>
      </c>
      <c r="D124" s="333"/>
      <c r="E124" s="11">
        <f>SUM(E118:E123)</f>
        <v>230000</v>
      </c>
      <c r="F124" s="22">
        <f>SUM(F118:F123)</f>
        <v>230000</v>
      </c>
    </row>
    <row r="125" spans="1:6" ht="16.5" customHeight="1" hidden="1" outlineLevel="1">
      <c r="A125" s="23">
        <v>3412</v>
      </c>
      <c r="B125" s="4">
        <v>5137</v>
      </c>
      <c r="C125" s="6"/>
      <c r="D125" s="13" t="s">
        <v>110</v>
      </c>
      <c r="E125" s="14">
        <v>1000</v>
      </c>
      <c r="F125" s="51">
        <v>1000</v>
      </c>
    </row>
    <row r="126" spans="1:6" ht="16.5" customHeight="1" hidden="1" outlineLevel="1">
      <c r="A126" s="23">
        <v>3412</v>
      </c>
      <c r="B126" s="4">
        <v>5139</v>
      </c>
      <c r="C126" s="6"/>
      <c r="D126" s="13" t="s">
        <v>111</v>
      </c>
      <c r="E126" s="14">
        <v>20000</v>
      </c>
      <c r="F126" s="51">
        <v>20000</v>
      </c>
    </row>
    <row r="127" spans="1:6" ht="16.5" customHeight="1" hidden="1" outlineLevel="1">
      <c r="A127" s="23">
        <v>3412</v>
      </c>
      <c r="B127" s="4">
        <v>5153</v>
      </c>
      <c r="C127" s="6"/>
      <c r="D127" s="13" t="s">
        <v>112</v>
      </c>
      <c r="E127" s="14">
        <v>50000</v>
      </c>
      <c r="F127" s="51">
        <v>70000</v>
      </c>
    </row>
    <row r="128" spans="1:6" ht="16.5" customHeight="1" hidden="1" outlineLevel="1">
      <c r="A128" s="23">
        <v>3412</v>
      </c>
      <c r="B128" s="4">
        <v>5154</v>
      </c>
      <c r="C128" s="6"/>
      <c r="D128" s="13" t="s">
        <v>113</v>
      </c>
      <c r="E128" s="14">
        <v>79000</v>
      </c>
      <c r="F128" s="51">
        <v>90000</v>
      </c>
    </row>
    <row r="129" spans="1:6" ht="16.5" customHeight="1" hidden="1" outlineLevel="1">
      <c r="A129" s="23">
        <v>3412</v>
      </c>
      <c r="B129" s="4">
        <v>5169</v>
      </c>
      <c r="C129" s="6"/>
      <c r="D129" s="13" t="s">
        <v>78</v>
      </c>
      <c r="E129" s="14">
        <v>5000</v>
      </c>
      <c r="F129" s="51">
        <v>5000</v>
      </c>
    </row>
    <row r="130" spans="1:6" ht="16.5" customHeight="1" collapsed="1">
      <c r="A130" s="21">
        <v>3412</v>
      </c>
      <c r="B130" s="4"/>
      <c r="C130" s="333" t="s">
        <v>44</v>
      </c>
      <c r="D130" s="333"/>
      <c r="E130" s="11">
        <f>SUM(E125:E129)</f>
        <v>155000</v>
      </c>
      <c r="F130" s="22">
        <f>SUM(F125:F129)</f>
        <v>186000</v>
      </c>
    </row>
    <row r="131" spans="1:6" ht="16.5" customHeight="1" hidden="1" outlineLevel="1">
      <c r="A131" s="23">
        <v>3421</v>
      </c>
      <c r="B131" s="4">
        <v>5169</v>
      </c>
      <c r="C131" s="6"/>
      <c r="D131" s="13" t="s">
        <v>114</v>
      </c>
      <c r="E131" s="14">
        <v>1000</v>
      </c>
      <c r="F131" s="51">
        <v>0</v>
      </c>
    </row>
    <row r="132" spans="1:6" ht="16.5" customHeight="1" collapsed="1">
      <c r="A132" s="21">
        <v>3421</v>
      </c>
      <c r="B132" s="4"/>
      <c r="C132" s="333" t="s">
        <v>115</v>
      </c>
      <c r="D132" s="333"/>
      <c r="E132" s="11">
        <f>SUM(E131)</f>
        <v>1000</v>
      </c>
      <c r="F132" s="22">
        <f>SUM(F131)</f>
        <v>0</v>
      </c>
    </row>
    <row r="133" spans="1:6" ht="16.5" customHeight="1" hidden="1" outlineLevel="1">
      <c r="A133" s="23">
        <v>3612</v>
      </c>
      <c r="B133" s="4">
        <v>5139</v>
      </c>
      <c r="C133" s="6"/>
      <c r="D133" s="13" t="s">
        <v>116</v>
      </c>
      <c r="E133" s="14">
        <v>15000</v>
      </c>
      <c r="F133" s="51">
        <v>25000</v>
      </c>
    </row>
    <row r="134" spans="1:6" ht="16.5" customHeight="1" hidden="1" outlineLevel="1">
      <c r="A134" s="23">
        <v>3612</v>
      </c>
      <c r="B134" s="4">
        <v>5153</v>
      </c>
      <c r="C134" s="6"/>
      <c r="D134" s="13" t="s">
        <v>117</v>
      </c>
      <c r="E134" s="14">
        <v>33000</v>
      </c>
      <c r="F134" s="51">
        <v>10000</v>
      </c>
    </row>
    <row r="135" spans="1:6" ht="16.5" customHeight="1" hidden="1" outlineLevel="1">
      <c r="A135" s="23">
        <v>3612</v>
      </c>
      <c r="B135" s="4">
        <v>5154</v>
      </c>
      <c r="C135" s="6"/>
      <c r="D135" s="13" t="s">
        <v>88</v>
      </c>
      <c r="E135" s="14">
        <v>7000</v>
      </c>
      <c r="F135" s="51">
        <v>9000</v>
      </c>
    </row>
    <row r="136" spans="1:6" ht="16.5" customHeight="1" hidden="1" outlineLevel="1">
      <c r="A136" s="23">
        <v>3612</v>
      </c>
      <c r="B136" s="4">
        <v>5169</v>
      </c>
      <c r="C136" s="6"/>
      <c r="D136" s="13" t="s">
        <v>78</v>
      </c>
      <c r="E136" s="8">
        <v>30000</v>
      </c>
      <c r="F136" s="51">
        <v>30000</v>
      </c>
    </row>
    <row r="137" spans="1:6" ht="16.5" customHeight="1" hidden="1" outlineLevel="1">
      <c r="A137" s="23">
        <v>3612</v>
      </c>
      <c r="B137" s="4">
        <v>5171</v>
      </c>
      <c r="C137" s="6"/>
      <c r="D137" s="13" t="s">
        <v>100</v>
      </c>
      <c r="E137" s="8">
        <v>5000</v>
      </c>
      <c r="F137" s="51">
        <v>45000</v>
      </c>
    </row>
    <row r="138" spans="1:11" ht="16.5" customHeight="1" hidden="1" outlineLevel="1">
      <c r="A138" s="23">
        <v>3612</v>
      </c>
      <c r="B138" s="4">
        <v>6121</v>
      </c>
      <c r="C138" s="6"/>
      <c r="D138" s="13" t="s">
        <v>90</v>
      </c>
      <c r="E138" s="8">
        <v>600000</v>
      </c>
      <c r="F138" s="51">
        <v>20000</v>
      </c>
      <c r="K138">
        <v>20000</v>
      </c>
    </row>
    <row r="139" spans="1:6" ht="16.5" customHeight="1" collapsed="1">
      <c r="A139" s="21">
        <v>3612</v>
      </c>
      <c r="B139" s="4" t="s">
        <v>118</v>
      </c>
      <c r="C139" s="333" t="s">
        <v>119</v>
      </c>
      <c r="D139" s="333"/>
      <c r="E139" s="11">
        <f>SUM(E133:E138)</f>
        <v>690000</v>
      </c>
      <c r="F139" s="22">
        <f>SUM(F133:F138)</f>
        <v>139000</v>
      </c>
    </row>
    <row r="140" spans="1:6" ht="16.5" customHeight="1" hidden="1" outlineLevel="1">
      <c r="A140" s="23">
        <v>3613</v>
      </c>
      <c r="B140" s="4">
        <v>5137</v>
      </c>
      <c r="C140" s="6"/>
      <c r="D140" s="13" t="s">
        <v>110</v>
      </c>
      <c r="E140" s="8">
        <v>25000</v>
      </c>
      <c r="F140" s="51">
        <v>30000</v>
      </c>
    </row>
    <row r="141" spans="1:6" ht="16.5" customHeight="1" hidden="1" outlineLevel="1">
      <c r="A141" s="23">
        <v>3613</v>
      </c>
      <c r="B141" s="4">
        <v>5139</v>
      </c>
      <c r="C141" s="6"/>
      <c r="D141" s="13" t="s">
        <v>105</v>
      </c>
      <c r="E141" s="8">
        <v>20000</v>
      </c>
      <c r="F141" s="51">
        <v>30000</v>
      </c>
    </row>
    <row r="142" spans="1:6" ht="16.5" customHeight="1" hidden="1" outlineLevel="1">
      <c r="A142" s="23">
        <v>3613</v>
      </c>
      <c r="B142" s="4">
        <v>5153</v>
      </c>
      <c r="C142" s="6"/>
      <c r="D142" s="13" t="s">
        <v>117</v>
      </c>
      <c r="E142" s="8">
        <v>15000</v>
      </c>
      <c r="F142" s="51">
        <v>25000</v>
      </c>
    </row>
    <row r="143" spans="1:6" ht="16.5" customHeight="1" hidden="1" outlineLevel="1">
      <c r="A143" s="23">
        <v>3613</v>
      </c>
      <c r="B143" s="4">
        <v>5154</v>
      </c>
      <c r="C143" s="6"/>
      <c r="D143" s="13" t="s">
        <v>88</v>
      </c>
      <c r="E143" s="8">
        <v>40000</v>
      </c>
      <c r="F143" s="51">
        <v>50000</v>
      </c>
    </row>
    <row r="144" spans="1:6" ht="16.5" customHeight="1" hidden="1" outlineLevel="1">
      <c r="A144" s="23">
        <v>3613</v>
      </c>
      <c r="B144" s="4">
        <v>5169</v>
      </c>
      <c r="C144" s="6"/>
      <c r="D144" s="13" t="s">
        <v>78</v>
      </c>
      <c r="E144" s="8">
        <v>60000</v>
      </c>
      <c r="F144" s="51">
        <v>60000</v>
      </c>
    </row>
    <row r="145" spans="1:6" ht="16.5" customHeight="1" hidden="1" outlineLevel="1">
      <c r="A145" s="23">
        <v>3613</v>
      </c>
      <c r="B145" s="4">
        <v>5171</v>
      </c>
      <c r="C145" s="6"/>
      <c r="D145" s="13" t="s">
        <v>100</v>
      </c>
      <c r="E145" s="8">
        <v>5000</v>
      </c>
      <c r="F145" s="51">
        <v>20000</v>
      </c>
    </row>
    <row r="146" spans="1:11" ht="16.5" customHeight="1" hidden="1" outlineLevel="1">
      <c r="A146" s="23">
        <v>3613</v>
      </c>
      <c r="B146" s="4">
        <v>6121</v>
      </c>
      <c r="C146" s="6"/>
      <c r="D146" s="13" t="s">
        <v>120</v>
      </c>
      <c r="E146" s="8">
        <v>0</v>
      </c>
      <c r="F146" s="51">
        <v>450000</v>
      </c>
      <c r="K146">
        <v>450000</v>
      </c>
    </row>
    <row r="147" spans="1:12" ht="16.5" customHeight="1" collapsed="1">
      <c r="A147" s="21">
        <v>3613</v>
      </c>
      <c r="B147" s="4"/>
      <c r="C147" s="333" t="s">
        <v>51</v>
      </c>
      <c r="D147" s="333"/>
      <c r="E147" s="11">
        <f>SUM(E140:E146)</f>
        <v>165000</v>
      </c>
      <c r="F147" s="22">
        <f>SUM(F140:F146)</f>
        <v>665000</v>
      </c>
      <c r="L147" s="63"/>
    </row>
    <row r="148" spans="1:6" ht="16.5" customHeight="1" hidden="1" outlineLevel="1">
      <c r="A148" s="23">
        <v>3631</v>
      </c>
      <c r="B148" s="4">
        <v>5154</v>
      </c>
      <c r="C148" s="6"/>
      <c r="D148" s="13" t="s">
        <v>88</v>
      </c>
      <c r="E148" s="8">
        <v>150000</v>
      </c>
      <c r="F148" s="51">
        <v>180000</v>
      </c>
    </row>
    <row r="149" spans="1:6" ht="16.5" customHeight="1" hidden="1" outlineLevel="1">
      <c r="A149" s="23">
        <v>3631</v>
      </c>
      <c r="B149" s="4">
        <v>5169</v>
      </c>
      <c r="C149" s="6"/>
      <c r="D149" s="13" t="s">
        <v>78</v>
      </c>
      <c r="E149" s="8">
        <v>40000</v>
      </c>
      <c r="F149" s="51">
        <v>30000</v>
      </c>
    </row>
    <row r="150" spans="1:6" ht="16.5" customHeight="1" hidden="1" outlineLevel="1">
      <c r="A150" s="23">
        <v>3631</v>
      </c>
      <c r="B150" s="4">
        <v>5171</v>
      </c>
      <c r="C150" s="6"/>
      <c r="D150" s="13" t="s">
        <v>100</v>
      </c>
      <c r="E150" s="8">
        <v>40000</v>
      </c>
      <c r="F150" s="51">
        <v>25000</v>
      </c>
    </row>
    <row r="151" spans="1:6" ht="16.5" customHeight="1" collapsed="1">
      <c r="A151" s="21">
        <v>3631</v>
      </c>
      <c r="B151" s="4"/>
      <c r="C151" s="333" t="s">
        <v>121</v>
      </c>
      <c r="D151" s="333"/>
      <c r="E151" s="11">
        <f>SUM(E148:E150)</f>
        <v>230000</v>
      </c>
      <c r="F151" s="22">
        <f>SUM(F148:F150)</f>
        <v>235000</v>
      </c>
    </row>
    <row r="152" spans="1:6" ht="16.5" customHeight="1" hidden="1" outlineLevel="1">
      <c r="A152" s="23">
        <v>3635</v>
      </c>
      <c r="B152" s="4">
        <v>5169</v>
      </c>
      <c r="C152" s="6"/>
      <c r="D152" s="13" t="s">
        <v>78</v>
      </c>
      <c r="E152" s="8">
        <v>10000</v>
      </c>
      <c r="F152" s="51">
        <v>5000</v>
      </c>
    </row>
    <row r="153" spans="1:11" ht="16.5" customHeight="1" hidden="1" outlineLevel="1">
      <c r="A153" s="23">
        <v>3635</v>
      </c>
      <c r="B153" s="4">
        <v>6119</v>
      </c>
      <c r="C153" s="6"/>
      <c r="D153" s="13" t="s">
        <v>122</v>
      </c>
      <c r="E153" s="8">
        <v>25000</v>
      </c>
      <c r="F153" s="51">
        <v>3000</v>
      </c>
      <c r="K153">
        <v>3000</v>
      </c>
    </row>
    <row r="154" spans="1:6" ht="16.5" customHeight="1" collapsed="1">
      <c r="A154" s="21">
        <v>3635</v>
      </c>
      <c r="B154" s="4"/>
      <c r="C154" s="333" t="s">
        <v>123</v>
      </c>
      <c r="D154" s="333"/>
      <c r="E154" s="11">
        <f>SUM(E152:E153)</f>
        <v>35000</v>
      </c>
      <c r="F154" s="22">
        <f>SUM(F152:F153)</f>
        <v>8000</v>
      </c>
    </row>
    <row r="155" spans="1:6" ht="16.5" customHeight="1" hidden="1" outlineLevel="1">
      <c r="A155" s="23">
        <v>3639</v>
      </c>
      <c r="B155" s="4">
        <v>5169</v>
      </c>
      <c r="C155" s="6"/>
      <c r="D155" s="13" t="s">
        <v>78</v>
      </c>
      <c r="E155" s="8">
        <v>50000</v>
      </c>
      <c r="F155" s="51">
        <v>20000</v>
      </c>
    </row>
    <row r="156" spans="1:6" ht="16.5" customHeight="1" hidden="1" outlineLevel="1">
      <c r="A156" s="23">
        <v>3639</v>
      </c>
      <c r="B156" s="4">
        <v>5362</v>
      </c>
      <c r="C156" s="6"/>
      <c r="D156" s="13" t="s">
        <v>124</v>
      </c>
      <c r="E156" s="8">
        <v>50000</v>
      </c>
      <c r="F156" s="51">
        <v>20000</v>
      </c>
    </row>
    <row r="157" spans="1:11" ht="16.5" customHeight="1" hidden="1" outlineLevel="1">
      <c r="A157" s="23">
        <v>3639</v>
      </c>
      <c r="B157" s="4">
        <v>6130</v>
      </c>
      <c r="C157" s="6"/>
      <c r="D157" s="13" t="s">
        <v>125</v>
      </c>
      <c r="E157" s="8">
        <v>5000</v>
      </c>
      <c r="F157" s="51">
        <v>400000</v>
      </c>
      <c r="K157">
        <v>400000</v>
      </c>
    </row>
    <row r="158" spans="1:6" ht="16.5" customHeight="1" collapsed="1">
      <c r="A158" s="21">
        <v>3639</v>
      </c>
      <c r="B158" s="4"/>
      <c r="C158" s="333" t="s">
        <v>126</v>
      </c>
      <c r="D158" s="333"/>
      <c r="E158" s="11">
        <f>SUM(E155:E157)</f>
        <v>105000</v>
      </c>
      <c r="F158" s="22">
        <f>SUM(F155:F157)</f>
        <v>440000</v>
      </c>
    </row>
    <row r="159" spans="1:6" ht="16.5" customHeight="1" hidden="1" outlineLevel="1">
      <c r="A159" s="23">
        <v>3721</v>
      </c>
      <c r="B159" s="4">
        <v>5169</v>
      </c>
      <c r="C159" s="6"/>
      <c r="D159" s="13" t="s">
        <v>78</v>
      </c>
      <c r="E159" s="8">
        <v>65000</v>
      </c>
      <c r="F159" s="51">
        <v>30000</v>
      </c>
    </row>
    <row r="160" spans="1:6" ht="16.5" customHeight="1" collapsed="1">
      <c r="A160" s="21">
        <v>3721</v>
      </c>
      <c r="B160" s="4"/>
      <c r="C160" s="333" t="s">
        <v>127</v>
      </c>
      <c r="D160" s="333"/>
      <c r="E160" s="11">
        <f>SUM(E159)</f>
        <v>65000</v>
      </c>
      <c r="F160" s="22">
        <f>SUM(F159)</f>
        <v>30000</v>
      </c>
    </row>
    <row r="161" spans="1:6" ht="16.5" customHeight="1" hidden="1" outlineLevel="1">
      <c r="A161" s="23">
        <v>3722</v>
      </c>
      <c r="B161" s="4">
        <v>5137</v>
      </c>
      <c r="C161" s="6"/>
      <c r="D161" s="13" t="s">
        <v>128</v>
      </c>
      <c r="E161" s="14">
        <v>28000</v>
      </c>
      <c r="F161" s="51">
        <v>30000</v>
      </c>
    </row>
    <row r="162" spans="1:6" ht="16.5" customHeight="1" hidden="1" outlineLevel="1">
      <c r="A162" s="23">
        <v>3722</v>
      </c>
      <c r="B162" s="4">
        <v>5138</v>
      </c>
      <c r="C162" s="6"/>
      <c r="D162" s="9" t="s">
        <v>129</v>
      </c>
      <c r="E162" s="14">
        <v>12000</v>
      </c>
      <c r="F162" s="51">
        <v>15000</v>
      </c>
    </row>
    <row r="163" spans="1:6" ht="16.5" customHeight="1" hidden="1" outlineLevel="1">
      <c r="A163" s="23">
        <v>3722</v>
      </c>
      <c r="B163" s="4">
        <v>5139</v>
      </c>
      <c r="C163" s="6"/>
      <c r="D163" s="13" t="s">
        <v>105</v>
      </c>
      <c r="E163" s="14">
        <v>5000</v>
      </c>
      <c r="F163" s="51">
        <v>5000</v>
      </c>
    </row>
    <row r="164" spans="1:6" ht="16.5" customHeight="1" hidden="1" outlineLevel="1">
      <c r="A164" s="23">
        <v>3722</v>
      </c>
      <c r="B164" s="4">
        <v>5169</v>
      </c>
      <c r="C164" s="6"/>
      <c r="D164" s="13" t="s">
        <v>78</v>
      </c>
      <c r="E164" s="14">
        <v>465000</v>
      </c>
      <c r="F164" s="51">
        <v>500000</v>
      </c>
    </row>
    <row r="165" spans="1:6" ht="16.5" customHeight="1" collapsed="1">
      <c r="A165" s="21">
        <v>3722</v>
      </c>
      <c r="B165" s="4"/>
      <c r="C165" s="333" t="s">
        <v>55</v>
      </c>
      <c r="D165" s="333"/>
      <c r="E165" s="11">
        <f>SUM(E161:E164)</f>
        <v>510000</v>
      </c>
      <c r="F165" s="22">
        <f>SUM(F161:F164)</f>
        <v>550000</v>
      </c>
    </row>
    <row r="166" spans="1:6" ht="16.5" customHeight="1" hidden="1" outlineLevel="1">
      <c r="A166" s="23">
        <v>3725</v>
      </c>
      <c r="B166" s="4">
        <v>5139</v>
      </c>
      <c r="C166" s="6"/>
      <c r="D166" s="13" t="s">
        <v>105</v>
      </c>
      <c r="E166" s="8">
        <v>75000</v>
      </c>
      <c r="F166" s="51">
        <v>80000</v>
      </c>
    </row>
    <row r="167" spans="1:6" ht="16.5" customHeight="1" hidden="1" outlineLevel="1">
      <c r="A167" s="23">
        <v>3725</v>
      </c>
      <c r="B167" s="4">
        <v>5169</v>
      </c>
      <c r="C167" s="6"/>
      <c r="D167" s="13" t="s">
        <v>78</v>
      </c>
      <c r="E167" s="8">
        <v>35000</v>
      </c>
      <c r="F167" s="51">
        <v>35000</v>
      </c>
    </row>
    <row r="168" spans="1:6" ht="16.5" customHeight="1" collapsed="1">
      <c r="A168" s="21">
        <v>3725</v>
      </c>
      <c r="B168" s="4"/>
      <c r="C168" s="333" t="s">
        <v>56</v>
      </c>
      <c r="D168" s="333"/>
      <c r="E168" s="11">
        <f>SUM(E166:E167)</f>
        <v>110000</v>
      </c>
      <c r="F168" s="22">
        <f>SUM(F166:F167)</f>
        <v>115000</v>
      </c>
    </row>
    <row r="169" spans="1:6" ht="16.5" customHeight="1" hidden="1" outlineLevel="1">
      <c r="A169" s="23">
        <v>3745</v>
      </c>
      <c r="B169" s="4">
        <v>5021</v>
      </c>
      <c r="C169" s="6"/>
      <c r="D169" s="13" t="s">
        <v>104</v>
      </c>
      <c r="E169" s="8">
        <v>20000</v>
      </c>
      <c r="F169" s="51">
        <v>20000</v>
      </c>
    </row>
    <row r="170" spans="1:6" ht="16.5" customHeight="1" hidden="1" outlineLevel="1">
      <c r="A170" s="23">
        <v>3745</v>
      </c>
      <c r="B170" s="4">
        <v>5132</v>
      </c>
      <c r="C170" s="6"/>
      <c r="D170" s="13" t="s">
        <v>130</v>
      </c>
      <c r="E170" s="8">
        <v>10000</v>
      </c>
      <c r="F170" s="51">
        <v>12000</v>
      </c>
    </row>
    <row r="171" spans="1:6" ht="16.5" customHeight="1" hidden="1" outlineLevel="1">
      <c r="A171" s="23">
        <v>3745</v>
      </c>
      <c r="B171" s="4">
        <v>5137</v>
      </c>
      <c r="C171" s="6"/>
      <c r="D171" s="13" t="s">
        <v>131</v>
      </c>
      <c r="E171" s="8">
        <v>20000</v>
      </c>
      <c r="F171" s="51">
        <v>380000</v>
      </c>
    </row>
    <row r="172" spans="1:6" ht="16.5" customHeight="1" hidden="1" outlineLevel="1">
      <c r="A172" s="23">
        <v>3745</v>
      </c>
      <c r="B172" s="4">
        <v>5139</v>
      </c>
      <c r="C172" s="6"/>
      <c r="D172" s="13" t="s">
        <v>105</v>
      </c>
      <c r="E172" s="8">
        <v>20000</v>
      </c>
      <c r="F172" s="51">
        <v>20000</v>
      </c>
    </row>
    <row r="173" spans="1:6" ht="16.5" customHeight="1" hidden="1" outlineLevel="1">
      <c r="A173" s="23">
        <v>3745</v>
      </c>
      <c r="B173" s="4">
        <v>5141</v>
      </c>
      <c r="C173" s="6"/>
      <c r="D173" s="13" t="s">
        <v>132</v>
      </c>
      <c r="E173" s="8">
        <v>1000</v>
      </c>
      <c r="F173" s="51">
        <v>1000</v>
      </c>
    </row>
    <row r="174" spans="1:6" ht="16.5" customHeight="1" hidden="1" outlineLevel="1">
      <c r="A174" s="23">
        <v>3745</v>
      </c>
      <c r="B174" s="4">
        <v>5156</v>
      </c>
      <c r="C174" s="6"/>
      <c r="D174" s="13" t="s">
        <v>133</v>
      </c>
      <c r="E174" s="8">
        <v>35000</v>
      </c>
      <c r="F174" s="51">
        <v>35000</v>
      </c>
    </row>
    <row r="175" spans="1:6" ht="16.5" customHeight="1" hidden="1" outlineLevel="1">
      <c r="A175" s="23">
        <v>3745</v>
      </c>
      <c r="B175" s="4">
        <v>5169</v>
      </c>
      <c r="C175" s="6"/>
      <c r="D175" s="13" t="s">
        <v>78</v>
      </c>
      <c r="E175" s="8">
        <v>20000</v>
      </c>
      <c r="F175" s="51">
        <v>20000</v>
      </c>
    </row>
    <row r="176" spans="1:6" ht="16.5" customHeight="1" hidden="1" outlineLevel="1">
      <c r="A176" s="23">
        <v>3745</v>
      </c>
      <c r="B176" s="4">
        <v>5171</v>
      </c>
      <c r="C176" s="6"/>
      <c r="D176" s="13" t="s">
        <v>100</v>
      </c>
      <c r="E176" s="8">
        <v>24000</v>
      </c>
      <c r="F176" s="51">
        <v>10000</v>
      </c>
    </row>
    <row r="177" spans="1:6" ht="16.5" customHeight="1" collapsed="1">
      <c r="A177" s="21">
        <v>3745</v>
      </c>
      <c r="B177" s="4"/>
      <c r="C177" s="333" t="s">
        <v>134</v>
      </c>
      <c r="D177" s="333"/>
      <c r="E177" s="11">
        <f>SUM(E169:E176)</f>
        <v>150000</v>
      </c>
      <c r="F177" s="22">
        <f>SUM(F169:F176)</f>
        <v>498000</v>
      </c>
    </row>
    <row r="178" spans="1:6" ht="16.5" customHeight="1" hidden="1" outlineLevel="1">
      <c r="A178" s="23">
        <v>5512</v>
      </c>
      <c r="B178" s="4">
        <v>5154</v>
      </c>
      <c r="C178" s="6"/>
      <c r="D178" s="13" t="s">
        <v>88</v>
      </c>
      <c r="E178" s="8">
        <v>4800</v>
      </c>
      <c r="F178" s="51">
        <v>5000</v>
      </c>
    </row>
    <row r="179" spans="1:6" ht="16.5" customHeight="1" hidden="1" outlineLevel="1">
      <c r="A179" s="23">
        <v>5512</v>
      </c>
      <c r="B179" s="4">
        <v>5221</v>
      </c>
      <c r="C179" s="6"/>
      <c r="D179" s="13" t="s">
        <v>135</v>
      </c>
      <c r="E179" s="8">
        <v>200</v>
      </c>
      <c r="F179" s="51">
        <v>0</v>
      </c>
    </row>
    <row r="180" spans="1:6" ht="16.5" customHeight="1" hidden="1" outlineLevel="1">
      <c r="A180" s="23">
        <v>5512</v>
      </c>
      <c r="B180" s="4">
        <v>5169</v>
      </c>
      <c r="C180" s="6"/>
      <c r="D180" s="13" t="s">
        <v>136</v>
      </c>
      <c r="E180" s="8">
        <v>30000</v>
      </c>
      <c r="F180" s="51">
        <v>30000</v>
      </c>
    </row>
    <row r="181" spans="1:6" ht="16.5" customHeight="1" hidden="1" outlineLevel="1">
      <c r="A181" s="23">
        <v>5512</v>
      </c>
      <c r="B181" s="4">
        <v>5194</v>
      </c>
      <c r="C181" s="6"/>
      <c r="D181" s="13" t="s">
        <v>107</v>
      </c>
      <c r="E181" s="8">
        <v>5000</v>
      </c>
      <c r="F181" s="51">
        <v>5000</v>
      </c>
    </row>
    <row r="182" spans="1:6" ht="16.5" customHeight="1" collapsed="1">
      <c r="A182" s="21">
        <v>5512</v>
      </c>
      <c r="B182" s="4"/>
      <c r="C182" s="333" t="s">
        <v>137</v>
      </c>
      <c r="D182" s="333"/>
      <c r="E182" s="11">
        <f>SUM(E178:E181)</f>
        <v>40000</v>
      </c>
      <c r="F182" s="22">
        <f>SUM(F178:F181)</f>
        <v>40000</v>
      </c>
    </row>
    <row r="183" spans="1:6" ht="16.5" customHeight="1" hidden="1" outlineLevel="1">
      <c r="A183" s="23">
        <v>6112</v>
      </c>
      <c r="B183" s="4">
        <v>5023</v>
      </c>
      <c r="C183" s="6"/>
      <c r="D183" s="13" t="s">
        <v>138</v>
      </c>
      <c r="E183" s="8">
        <v>700000</v>
      </c>
      <c r="F183" s="51">
        <v>950000</v>
      </c>
    </row>
    <row r="184" spans="1:6" ht="16.5" customHeight="1" hidden="1" outlineLevel="1">
      <c r="A184" s="23">
        <v>6112</v>
      </c>
      <c r="B184" s="4">
        <v>5031</v>
      </c>
      <c r="C184" s="6"/>
      <c r="D184" s="13" t="s">
        <v>139</v>
      </c>
      <c r="E184" s="8">
        <v>200000</v>
      </c>
      <c r="F184" s="51">
        <v>220000</v>
      </c>
    </row>
    <row r="185" spans="1:6" ht="16.5" customHeight="1" hidden="1" outlineLevel="1">
      <c r="A185" s="23">
        <v>6112</v>
      </c>
      <c r="B185" s="4">
        <v>5032</v>
      </c>
      <c r="C185" s="6"/>
      <c r="D185" s="13" t="s">
        <v>140</v>
      </c>
      <c r="E185" s="8">
        <v>100000</v>
      </c>
      <c r="F185" s="51">
        <v>130000</v>
      </c>
    </row>
    <row r="186" spans="1:6" ht="16.5" customHeight="1" collapsed="1">
      <c r="A186" s="21">
        <v>6112</v>
      </c>
      <c r="B186" s="4"/>
      <c r="C186" s="333" t="s">
        <v>141</v>
      </c>
      <c r="D186" s="333"/>
      <c r="E186" s="11">
        <f>SUM(E183:E185)</f>
        <v>1000000</v>
      </c>
      <c r="F186" s="22">
        <f>SUM(F183:F185)</f>
        <v>1300000</v>
      </c>
    </row>
    <row r="187" spans="1:6" ht="16.5" customHeight="1" hidden="1" outlineLevel="1">
      <c r="A187" s="23">
        <v>6115</v>
      </c>
      <c r="B187" s="4">
        <v>5019</v>
      </c>
      <c r="C187" s="6"/>
      <c r="D187" s="13" t="s">
        <v>142</v>
      </c>
      <c r="E187" s="8">
        <v>2000</v>
      </c>
      <c r="F187" s="51">
        <v>0</v>
      </c>
    </row>
    <row r="188" spans="1:6" ht="16.5" customHeight="1" hidden="1" outlineLevel="1">
      <c r="A188" s="23">
        <v>6115</v>
      </c>
      <c r="B188" s="4">
        <v>5021</v>
      </c>
      <c r="C188" s="6"/>
      <c r="D188" s="13" t="s">
        <v>104</v>
      </c>
      <c r="E188" s="8">
        <v>25064</v>
      </c>
      <c r="F188" s="51">
        <v>0</v>
      </c>
    </row>
    <row r="189" spans="1:6" ht="16.5" customHeight="1" hidden="1" outlineLevel="1">
      <c r="A189" s="23">
        <v>6115</v>
      </c>
      <c r="B189" s="4">
        <v>5039</v>
      </c>
      <c r="C189" s="6"/>
      <c r="D189" s="13" t="s">
        <v>143</v>
      </c>
      <c r="E189" s="8">
        <v>1000</v>
      </c>
      <c r="F189" s="51">
        <v>0</v>
      </c>
    </row>
    <row r="190" spans="1:6" ht="16.5" customHeight="1" hidden="1" outlineLevel="1">
      <c r="A190" s="23">
        <v>6115</v>
      </c>
      <c r="B190" s="4">
        <v>5039</v>
      </c>
      <c r="C190" s="6"/>
      <c r="D190" s="13" t="s">
        <v>144</v>
      </c>
      <c r="E190" s="8">
        <v>500</v>
      </c>
      <c r="F190" s="51">
        <v>0</v>
      </c>
    </row>
    <row r="191" spans="1:6" ht="16.5" customHeight="1" hidden="1" outlineLevel="1">
      <c r="A191" s="23">
        <v>6115</v>
      </c>
      <c r="B191" s="4">
        <v>5073</v>
      </c>
      <c r="C191" s="6"/>
      <c r="D191" s="13" t="s">
        <v>145</v>
      </c>
      <c r="E191" s="8">
        <v>500</v>
      </c>
      <c r="F191" s="51">
        <v>0</v>
      </c>
    </row>
    <row r="192" spans="1:6" ht="16.5" customHeight="1" hidden="1" outlineLevel="1">
      <c r="A192" s="23">
        <v>6115</v>
      </c>
      <c r="B192" s="4">
        <v>5075</v>
      </c>
      <c r="C192" s="6"/>
      <c r="D192" s="13" t="s">
        <v>106</v>
      </c>
      <c r="E192" s="8">
        <v>936</v>
      </c>
      <c r="F192" s="51">
        <v>0</v>
      </c>
    </row>
    <row r="193" spans="1:6" ht="16.5" customHeight="1" collapsed="1">
      <c r="A193" s="21">
        <v>6115</v>
      </c>
      <c r="B193" s="4"/>
      <c r="C193" s="333" t="s">
        <v>146</v>
      </c>
      <c r="D193" s="333"/>
      <c r="E193" s="11">
        <f>SUM(E187:E192)</f>
        <v>30000</v>
      </c>
      <c r="F193" s="22">
        <f>SUM(F187:F192)</f>
        <v>0</v>
      </c>
    </row>
    <row r="194" spans="1:6" ht="16.5" customHeight="1" hidden="1" outlineLevel="1">
      <c r="A194" s="23">
        <v>6118</v>
      </c>
      <c r="B194" s="4">
        <v>5019</v>
      </c>
      <c r="C194" s="6"/>
      <c r="D194" s="13" t="s">
        <v>142</v>
      </c>
      <c r="E194" s="8">
        <v>1372</v>
      </c>
      <c r="F194" s="51">
        <v>0</v>
      </c>
    </row>
    <row r="195" spans="1:6" ht="16.5" customHeight="1" hidden="1" outlineLevel="1">
      <c r="A195" s="23">
        <v>6118</v>
      </c>
      <c r="B195" s="4">
        <v>5021</v>
      </c>
      <c r="C195" s="6"/>
      <c r="D195" s="13" t="s">
        <v>104</v>
      </c>
      <c r="E195" s="8">
        <v>21153</v>
      </c>
      <c r="F195" s="51">
        <v>0</v>
      </c>
    </row>
    <row r="196" spans="1:6" ht="16.5" customHeight="1" hidden="1" outlineLevel="1">
      <c r="A196" s="23">
        <v>6118</v>
      </c>
      <c r="B196" s="4">
        <v>5039</v>
      </c>
      <c r="C196" s="6"/>
      <c r="D196" s="13" t="s">
        <v>143</v>
      </c>
      <c r="E196" s="8">
        <v>229</v>
      </c>
      <c r="F196" s="51">
        <v>0</v>
      </c>
    </row>
    <row r="197" spans="1:6" ht="16.5" customHeight="1" hidden="1" outlineLevel="1">
      <c r="A197" s="23">
        <v>6118</v>
      </c>
      <c r="B197" s="4">
        <v>5039</v>
      </c>
      <c r="C197" s="6"/>
      <c r="D197" s="13" t="s">
        <v>144</v>
      </c>
      <c r="E197" s="8">
        <v>676</v>
      </c>
      <c r="F197" s="51">
        <v>0</v>
      </c>
    </row>
    <row r="198" spans="1:6" ht="16.5" customHeight="1" hidden="1" outlineLevel="1">
      <c r="A198" s="23">
        <v>6118</v>
      </c>
      <c r="B198" s="4">
        <v>5061</v>
      </c>
      <c r="C198" s="6"/>
      <c r="D198" s="13" t="s">
        <v>147</v>
      </c>
      <c r="E198" s="8">
        <v>183</v>
      </c>
      <c r="F198" s="51">
        <v>0</v>
      </c>
    </row>
    <row r="199" spans="1:6" ht="16.5" customHeight="1" hidden="1" outlineLevel="1">
      <c r="A199" s="23">
        <v>6118</v>
      </c>
      <c r="B199" s="4">
        <v>5069</v>
      </c>
      <c r="C199" s="6"/>
      <c r="D199" s="13" t="s">
        <v>148</v>
      </c>
      <c r="E199" s="8">
        <v>60</v>
      </c>
      <c r="F199" s="51">
        <v>0</v>
      </c>
    </row>
    <row r="200" spans="1:6" ht="16.5" customHeight="1" hidden="1" outlineLevel="1">
      <c r="A200" s="23">
        <v>6118</v>
      </c>
      <c r="B200" s="4">
        <v>5073</v>
      </c>
      <c r="C200" s="6"/>
      <c r="D200" s="13" t="s">
        <v>145</v>
      </c>
      <c r="E200" s="8">
        <v>357</v>
      </c>
      <c r="F200" s="51">
        <v>0</v>
      </c>
    </row>
    <row r="201" spans="1:6" ht="16.5" customHeight="1" hidden="1" outlineLevel="1">
      <c r="A201" s="23">
        <v>6118</v>
      </c>
      <c r="B201" s="4">
        <v>5075</v>
      </c>
      <c r="C201" s="6"/>
      <c r="D201" s="13" t="s">
        <v>106</v>
      </c>
      <c r="E201" s="8">
        <v>1857</v>
      </c>
      <c r="F201" s="51">
        <v>0</v>
      </c>
    </row>
    <row r="202" spans="1:6" ht="16.5" customHeight="1" collapsed="1">
      <c r="A202" s="21">
        <v>6118</v>
      </c>
      <c r="B202" s="4"/>
      <c r="C202" s="333" t="s">
        <v>149</v>
      </c>
      <c r="D202" s="333"/>
      <c r="E202" s="11">
        <f>SUM(E194:E201)</f>
        <v>25887</v>
      </c>
      <c r="F202" s="22">
        <f>SUM(F194:F201)</f>
        <v>0</v>
      </c>
    </row>
    <row r="203" spans="1:6" ht="16.5" customHeight="1" hidden="1" outlineLevel="1">
      <c r="A203" s="23">
        <v>6171</v>
      </c>
      <c r="B203" s="4">
        <v>5011</v>
      </c>
      <c r="C203" s="6"/>
      <c r="D203" s="13" t="s">
        <v>150</v>
      </c>
      <c r="E203" s="8">
        <v>850000</v>
      </c>
      <c r="F203" s="51">
        <v>950000</v>
      </c>
    </row>
    <row r="204" spans="1:6" ht="16.5" customHeight="1" hidden="1" outlineLevel="1">
      <c r="A204" s="23">
        <v>6171</v>
      </c>
      <c r="B204" s="4">
        <v>5021</v>
      </c>
      <c r="C204" s="6"/>
      <c r="D204" s="13" t="s">
        <v>104</v>
      </c>
      <c r="E204" s="8">
        <v>60000</v>
      </c>
      <c r="F204" s="51">
        <v>60000</v>
      </c>
    </row>
    <row r="205" spans="1:6" ht="16.5" customHeight="1" hidden="1" outlineLevel="1">
      <c r="A205" s="23">
        <v>6171</v>
      </c>
      <c r="B205" s="4">
        <v>5031</v>
      </c>
      <c r="C205" s="6"/>
      <c r="D205" s="13" t="s">
        <v>139</v>
      </c>
      <c r="E205" s="8">
        <v>205000</v>
      </c>
      <c r="F205" s="51">
        <v>250000</v>
      </c>
    </row>
    <row r="206" spans="1:6" ht="16.5" customHeight="1" hidden="1" outlineLevel="1">
      <c r="A206" s="23">
        <v>6171</v>
      </c>
      <c r="B206" s="4">
        <v>5032</v>
      </c>
      <c r="C206" s="6"/>
      <c r="D206" s="13" t="s">
        <v>140</v>
      </c>
      <c r="E206" s="8">
        <v>90000</v>
      </c>
      <c r="F206" s="51">
        <v>110000</v>
      </c>
    </row>
    <row r="207" spans="1:6" ht="16.5" customHeight="1" hidden="1" outlineLevel="1">
      <c r="A207" s="23">
        <v>6171</v>
      </c>
      <c r="B207" s="4">
        <v>5038</v>
      </c>
      <c r="C207" s="6"/>
      <c r="D207" s="13" t="s">
        <v>151</v>
      </c>
      <c r="E207" s="8">
        <v>5000</v>
      </c>
      <c r="F207" s="51">
        <v>5000</v>
      </c>
    </row>
    <row r="208" spans="1:6" ht="16.5" customHeight="1" hidden="1" outlineLevel="1">
      <c r="A208" s="23">
        <v>6171</v>
      </c>
      <c r="B208" s="4">
        <v>5041</v>
      </c>
      <c r="C208" s="6"/>
      <c r="D208" s="13" t="s">
        <v>152</v>
      </c>
      <c r="E208" s="8">
        <v>30000</v>
      </c>
      <c r="F208" s="51">
        <v>20000</v>
      </c>
    </row>
    <row r="209" spans="1:6" ht="16.5" customHeight="1" hidden="1" outlineLevel="1">
      <c r="A209" s="23">
        <v>6171</v>
      </c>
      <c r="B209" s="4">
        <v>5042</v>
      </c>
      <c r="C209" s="6"/>
      <c r="D209" s="13" t="s">
        <v>153</v>
      </c>
      <c r="E209" s="8">
        <v>30000</v>
      </c>
      <c r="F209" s="51">
        <v>20000</v>
      </c>
    </row>
    <row r="210" spans="1:6" ht="16.5" customHeight="1" hidden="1" outlineLevel="1">
      <c r="A210" s="23">
        <v>6171</v>
      </c>
      <c r="B210" s="4">
        <v>5132</v>
      </c>
      <c r="C210" s="6"/>
      <c r="D210" s="13" t="s">
        <v>130</v>
      </c>
      <c r="E210" s="8">
        <v>2000</v>
      </c>
      <c r="F210" s="51">
        <v>3000</v>
      </c>
    </row>
    <row r="211" spans="1:6" ht="16.5" customHeight="1" hidden="1" outlineLevel="1">
      <c r="A211" s="23">
        <v>6171</v>
      </c>
      <c r="B211" s="4">
        <v>5136</v>
      </c>
      <c r="C211" s="6"/>
      <c r="D211" s="13" t="s">
        <v>96</v>
      </c>
      <c r="E211" s="8">
        <v>5000</v>
      </c>
      <c r="F211" s="51">
        <v>6000</v>
      </c>
    </row>
    <row r="212" spans="1:6" ht="16.5" customHeight="1" hidden="1" outlineLevel="1">
      <c r="A212" s="23">
        <v>6171</v>
      </c>
      <c r="B212" s="4">
        <v>5137</v>
      </c>
      <c r="C212" s="6"/>
      <c r="D212" s="13" t="s">
        <v>92</v>
      </c>
      <c r="E212" s="8">
        <v>42000</v>
      </c>
      <c r="F212" s="51">
        <v>20000</v>
      </c>
    </row>
    <row r="213" spans="1:6" ht="16.5" customHeight="1" hidden="1" outlineLevel="1">
      <c r="A213" s="23">
        <v>6171</v>
      </c>
      <c r="B213" s="4">
        <v>5139</v>
      </c>
      <c r="C213" s="6"/>
      <c r="D213" s="13" t="s">
        <v>105</v>
      </c>
      <c r="E213" s="8">
        <v>70000</v>
      </c>
      <c r="F213" s="51">
        <v>60000</v>
      </c>
    </row>
    <row r="214" spans="1:6" ht="16.5" customHeight="1" hidden="1" outlineLevel="1">
      <c r="A214" s="23">
        <v>6171</v>
      </c>
      <c r="B214" s="4">
        <v>5153</v>
      </c>
      <c r="C214" s="6"/>
      <c r="D214" s="13" t="s">
        <v>117</v>
      </c>
      <c r="E214" s="8">
        <v>50000</v>
      </c>
      <c r="F214" s="51">
        <v>75000</v>
      </c>
    </row>
    <row r="215" spans="1:6" ht="16.5" customHeight="1" hidden="1" outlineLevel="1">
      <c r="A215" s="23">
        <v>6171</v>
      </c>
      <c r="B215" s="4">
        <v>5154</v>
      </c>
      <c r="C215" s="6"/>
      <c r="D215" s="13" t="s">
        <v>88</v>
      </c>
      <c r="E215" s="8">
        <v>90000</v>
      </c>
      <c r="F215" s="51">
        <v>120000</v>
      </c>
    </row>
    <row r="216" spans="1:6" ht="16.5" customHeight="1" hidden="1" outlineLevel="1">
      <c r="A216" s="23">
        <v>6171</v>
      </c>
      <c r="B216" s="4">
        <v>5161</v>
      </c>
      <c r="C216" s="6"/>
      <c r="D216" s="13" t="s">
        <v>147</v>
      </c>
      <c r="E216" s="8">
        <v>5000</v>
      </c>
      <c r="F216" s="51">
        <v>5000</v>
      </c>
    </row>
    <row r="217" spans="1:6" ht="16.5" customHeight="1" hidden="1" outlineLevel="1">
      <c r="A217" s="23">
        <v>6171</v>
      </c>
      <c r="B217" s="4">
        <v>5162</v>
      </c>
      <c r="C217" s="6"/>
      <c r="D217" s="13" t="s">
        <v>154</v>
      </c>
      <c r="E217" s="8">
        <v>30000</v>
      </c>
      <c r="F217" s="51">
        <v>30000</v>
      </c>
    </row>
    <row r="218" spans="1:6" ht="16.5" customHeight="1" hidden="1" outlineLevel="1">
      <c r="A218" s="23">
        <v>6171</v>
      </c>
      <c r="B218" s="4">
        <v>5166</v>
      </c>
      <c r="C218" s="6"/>
      <c r="D218" s="13" t="s">
        <v>155</v>
      </c>
      <c r="E218" s="8">
        <v>70000</v>
      </c>
      <c r="F218" s="51">
        <v>150000</v>
      </c>
    </row>
    <row r="219" spans="1:6" ht="16.5" customHeight="1" hidden="1" outlineLevel="1">
      <c r="A219" s="23">
        <v>6171</v>
      </c>
      <c r="B219" s="4">
        <v>5167</v>
      </c>
      <c r="C219" s="6"/>
      <c r="D219" s="13" t="s">
        <v>156</v>
      </c>
      <c r="E219" s="8">
        <v>20000</v>
      </c>
      <c r="F219" s="51">
        <v>25000</v>
      </c>
    </row>
    <row r="220" spans="1:6" ht="16.5" customHeight="1" hidden="1" outlineLevel="1">
      <c r="A220" s="23">
        <v>6171</v>
      </c>
      <c r="B220" s="4">
        <v>5168</v>
      </c>
      <c r="C220" s="6"/>
      <c r="D220" s="13" t="s">
        <v>157</v>
      </c>
      <c r="E220" s="8">
        <v>60000</v>
      </c>
      <c r="F220" s="51">
        <v>60000</v>
      </c>
    </row>
    <row r="221" spans="1:6" ht="16.5" customHeight="1" hidden="1" outlineLevel="1">
      <c r="A221" s="23">
        <v>6171</v>
      </c>
      <c r="B221" s="4">
        <v>5169</v>
      </c>
      <c r="C221" s="6"/>
      <c r="D221" s="13" t="s">
        <v>78</v>
      </c>
      <c r="E221" s="8">
        <v>114600</v>
      </c>
      <c r="F221" s="51">
        <v>100000</v>
      </c>
    </row>
    <row r="222" spans="1:6" ht="16.5" customHeight="1" hidden="1" outlineLevel="1">
      <c r="A222" s="23">
        <v>6171</v>
      </c>
      <c r="B222" s="4">
        <v>5171</v>
      </c>
      <c r="C222" s="6"/>
      <c r="D222" s="13" t="s">
        <v>158</v>
      </c>
      <c r="E222" s="8">
        <v>68000</v>
      </c>
      <c r="F222" s="51">
        <v>20000</v>
      </c>
    </row>
    <row r="223" spans="1:6" ht="16.5" customHeight="1" hidden="1" outlineLevel="1">
      <c r="A223" s="23">
        <v>6171</v>
      </c>
      <c r="B223" s="4">
        <v>5172</v>
      </c>
      <c r="C223" s="6"/>
      <c r="D223" s="13" t="s">
        <v>159</v>
      </c>
      <c r="E223" s="8">
        <v>40000</v>
      </c>
      <c r="F223" s="51">
        <v>40000</v>
      </c>
    </row>
    <row r="224" spans="1:6" ht="16.5" customHeight="1" hidden="1" outlineLevel="1">
      <c r="A224" s="23">
        <v>6171</v>
      </c>
      <c r="B224" s="4">
        <v>5173</v>
      </c>
      <c r="C224" s="6"/>
      <c r="D224" s="13" t="s">
        <v>145</v>
      </c>
      <c r="E224" s="8">
        <v>15000</v>
      </c>
      <c r="F224" s="51">
        <v>15000</v>
      </c>
    </row>
    <row r="225" spans="1:6" ht="16.5" customHeight="1" hidden="1" outlineLevel="1">
      <c r="A225" s="23">
        <v>6171</v>
      </c>
      <c r="B225" s="4">
        <v>5175</v>
      </c>
      <c r="C225" s="6"/>
      <c r="D225" s="13" t="s">
        <v>106</v>
      </c>
      <c r="E225" s="8">
        <v>5000</v>
      </c>
      <c r="F225" s="51">
        <v>6000</v>
      </c>
    </row>
    <row r="226" spans="1:6" ht="16.5" customHeight="1" hidden="1" outlineLevel="1">
      <c r="A226" s="23">
        <v>6171</v>
      </c>
      <c r="B226" s="4">
        <v>5179</v>
      </c>
      <c r="C226" s="6"/>
      <c r="D226" s="13" t="s">
        <v>160</v>
      </c>
      <c r="E226" s="8">
        <v>3300</v>
      </c>
      <c r="F226" s="51">
        <v>3000</v>
      </c>
    </row>
    <row r="227" spans="1:6" ht="16.5" customHeight="1" hidden="1" outlineLevel="1">
      <c r="A227" s="23">
        <v>6171</v>
      </c>
      <c r="B227" s="4">
        <v>5182</v>
      </c>
      <c r="C227" s="6"/>
      <c r="D227" s="13" t="s">
        <v>161</v>
      </c>
      <c r="E227" s="8">
        <v>40000</v>
      </c>
      <c r="F227" s="51">
        <v>40000</v>
      </c>
    </row>
    <row r="228" spans="1:6" ht="16.5" customHeight="1" hidden="1" outlineLevel="1">
      <c r="A228" s="23">
        <v>6171</v>
      </c>
      <c r="B228" s="4">
        <v>5221</v>
      </c>
      <c r="C228" s="6"/>
      <c r="D228" s="13" t="s">
        <v>162</v>
      </c>
      <c r="E228" s="8">
        <v>35300</v>
      </c>
      <c r="F228" s="51">
        <v>35000</v>
      </c>
    </row>
    <row r="229" spans="1:6" ht="16.5" customHeight="1" hidden="1" outlineLevel="1">
      <c r="A229" s="23">
        <v>6171</v>
      </c>
      <c r="B229" s="4">
        <v>5223</v>
      </c>
      <c r="C229" s="6"/>
      <c r="D229" s="13" t="s">
        <v>163</v>
      </c>
      <c r="E229" s="8">
        <v>10000</v>
      </c>
      <c r="F229" s="51">
        <v>1000</v>
      </c>
    </row>
    <row r="230" spans="1:6" ht="16.5" customHeight="1" hidden="1" outlineLevel="1">
      <c r="A230" s="23">
        <v>6171</v>
      </c>
      <c r="B230" s="4">
        <v>5229</v>
      </c>
      <c r="C230" s="6"/>
      <c r="D230" s="13" t="s">
        <v>164</v>
      </c>
      <c r="E230" s="8">
        <v>30000</v>
      </c>
      <c r="F230" s="51">
        <v>30000</v>
      </c>
    </row>
    <row r="231" spans="1:6" ht="16.5" customHeight="1" hidden="1" outlineLevel="1">
      <c r="A231" s="23">
        <v>6171</v>
      </c>
      <c r="B231" s="4">
        <v>5321</v>
      </c>
      <c r="C231" s="6"/>
      <c r="D231" s="13" t="s">
        <v>136</v>
      </c>
      <c r="E231" s="8">
        <v>10000</v>
      </c>
      <c r="F231" s="51">
        <v>10000</v>
      </c>
    </row>
    <row r="232" spans="1:6" ht="16.5" customHeight="1" hidden="1" outlineLevel="1">
      <c r="A232" s="23">
        <v>6171</v>
      </c>
      <c r="B232" s="4">
        <v>5329</v>
      </c>
      <c r="C232" s="6"/>
      <c r="D232" s="13" t="s">
        <v>165</v>
      </c>
      <c r="E232" s="8">
        <v>20000</v>
      </c>
      <c r="F232" s="51">
        <v>20000</v>
      </c>
    </row>
    <row r="233" spans="1:6" ht="16.5" customHeight="1" hidden="1" outlineLevel="1">
      <c r="A233" s="23">
        <v>6171</v>
      </c>
      <c r="B233" s="4">
        <v>5361</v>
      </c>
      <c r="C233" s="6"/>
      <c r="D233" s="13" t="s">
        <v>166</v>
      </c>
      <c r="E233" s="8">
        <v>1000</v>
      </c>
      <c r="F233" s="51">
        <v>1000</v>
      </c>
    </row>
    <row r="234" spans="1:6" ht="16.5" customHeight="1" hidden="1" outlineLevel="1">
      <c r="A234" s="23">
        <v>6171</v>
      </c>
      <c r="B234" s="4">
        <v>5362</v>
      </c>
      <c r="C234" s="6"/>
      <c r="D234" s="13" t="s">
        <v>124</v>
      </c>
      <c r="E234" s="8">
        <v>2000</v>
      </c>
      <c r="F234" s="51">
        <v>2000</v>
      </c>
    </row>
    <row r="235" spans="1:6" ht="16.5" customHeight="1" hidden="1" outlineLevel="1">
      <c r="A235" s="23">
        <v>6171</v>
      </c>
      <c r="B235" s="4">
        <v>5362</v>
      </c>
      <c r="C235" s="6"/>
      <c r="D235" s="13" t="s">
        <v>167</v>
      </c>
      <c r="E235" s="8">
        <v>10000</v>
      </c>
      <c r="F235" s="51">
        <v>10000</v>
      </c>
    </row>
    <row r="236" spans="1:11" ht="16.5" customHeight="1" hidden="1" outlineLevel="1">
      <c r="A236" s="23">
        <v>6171</v>
      </c>
      <c r="B236" s="4">
        <v>6121</v>
      </c>
      <c r="C236" s="6"/>
      <c r="D236" s="13" t="s">
        <v>168</v>
      </c>
      <c r="E236" s="8">
        <v>529700</v>
      </c>
      <c r="F236" s="51">
        <v>20000</v>
      </c>
      <c r="K236">
        <v>20000</v>
      </c>
    </row>
    <row r="237" spans="1:6" ht="16.5" customHeight="1" collapsed="1">
      <c r="A237" s="21">
        <v>6171</v>
      </c>
      <c r="B237" s="4"/>
      <c r="C237" s="333" t="s">
        <v>59</v>
      </c>
      <c r="D237" s="333"/>
      <c r="E237" s="11">
        <f>SUM(E203:E236)</f>
        <v>2647900</v>
      </c>
      <c r="F237" s="22">
        <f>SUM(F203:F236)</f>
        <v>2322000</v>
      </c>
    </row>
    <row r="238" spans="1:6" ht="16.5" customHeight="1" hidden="1" outlineLevel="1">
      <c r="A238" s="23">
        <v>6310</v>
      </c>
      <c r="B238" s="4">
        <v>5141</v>
      </c>
      <c r="C238" s="6"/>
      <c r="D238" s="13" t="s">
        <v>132</v>
      </c>
      <c r="E238" s="8">
        <v>30000</v>
      </c>
      <c r="F238" s="51">
        <v>25000</v>
      </c>
    </row>
    <row r="239" spans="1:6" ht="16.5" customHeight="1" hidden="1" outlineLevel="1">
      <c r="A239" s="23">
        <v>6310</v>
      </c>
      <c r="B239" s="4">
        <v>5163</v>
      </c>
      <c r="C239" s="6"/>
      <c r="D239" s="13" t="s">
        <v>169</v>
      </c>
      <c r="E239" s="8">
        <v>30000</v>
      </c>
      <c r="F239" s="51">
        <v>25000</v>
      </c>
    </row>
    <row r="240" spans="1:6" ht="16.5" customHeight="1" collapsed="1">
      <c r="A240" s="21">
        <v>6310</v>
      </c>
      <c r="B240" s="4"/>
      <c r="C240" s="333" t="s">
        <v>62</v>
      </c>
      <c r="D240" s="333"/>
      <c r="E240" s="11">
        <f>SUM(E238:E239)</f>
        <v>60000</v>
      </c>
      <c r="F240" s="22">
        <f>SUM(F238:F239)</f>
        <v>50000</v>
      </c>
    </row>
    <row r="241" spans="1:6" ht="16.5" customHeight="1" hidden="1" outlineLevel="1">
      <c r="A241" s="23">
        <v>6320</v>
      </c>
      <c r="B241" s="4">
        <v>5163</v>
      </c>
      <c r="C241" s="6"/>
      <c r="D241" s="13" t="s">
        <v>169</v>
      </c>
      <c r="E241" s="8">
        <v>40000</v>
      </c>
      <c r="F241" s="51">
        <v>50000</v>
      </c>
    </row>
    <row r="242" spans="1:6" ht="16.5" customHeight="1" collapsed="1">
      <c r="A242" s="21">
        <v>6320</v>
      </c>
      <c r="B242" s="4"/>
      <c r="C242" s="333" t="s">
        <v>170</v>
      </c>
      <c r="D242" s="333"/>
      <c r="E242" s="11">
        <f>SUM(E241)</f>
        <v>40000</v>
      </c>
      <c r="F242" s="22">
        <f>SUM(F241)</f>
        <v>50000</v>
      </c>
    </row>
    <row r="243" spans="1:12" ht="16.5" customHeight="1" hidden="1" outlineLevel="1">
      <c r="A243" s="23">
        <v>6330</v>
      </c>
      <c r="B243" s="4">
        <v>5345</v>
      </c>
      <c r="C243" s="6"/>
      <c r="D243" s="13" t="s">
        <v>171</v>
      </c>
      <c r="E243" s="8">
        <v>207000</v>
      </c>
      <c r="F243" s="51">
        <v>100000</v>
      </c>
      <c r="L243" s="53"/>
    </row>
    <row r="244" spans="1:6" ht="16.5" customHeight="1" collapsed="1">
      <c r="A244" s="21">
        <v>6330</v>
      </c>
      <c r="B244" s="4"/>
      <c r="C244" s="333" t="s">
        <v>172</v>
      </c>
      <c r="D244" s="333"/>
      <c r="E244" s="11">
        <f>SUM(E243)</f>
        <v>207000</v>
      </c>
      <c r="F244" s="54">
        <f>SUM(F243)</f>
        <v>100000</v>
      </c>
    </row>
    <row r="245" spans="1:6" ht="16.5" customHeight="1" hidden="1" outlineLevel="1">
      <c r="A245" s="23">
        <v>6399</v>
      </c>
      <c r="B245" s="4">
        <v>5362</v>
      </c>
      <c r="C245" s="6"/>
      <c r="D245" s="13" t="s">
        <v>124</v>
      </c>
      <c r="E245" s="14">
        <v>300000</v>
      </c>
      <c r="F245" s="51">
        <v>250000</v>
      </c>
    </row>
    <row r="246" spans="1:6" ht="16.5" customHeight="1" hidden="1" outlineLevel="1">
      <c r="A246" s="23">
        <v>6399</v>
      </c>
      <c r="B246" s="4">
        <v>5365</v>
      </c>
      <c r="C246" s="6"/>
      <c r="D246" s="13" t="s">
        <v>173</v>
      </c>
      <c r="E246" s="8">
        <v>150000</v>
      </c>
      <c r="F246" s="51">
        <v>210000</v>
      </c>
    </row>
    <row r="247" spans="1:7" ht="16.5" customHeight="1" collapsed="1">
      <c r="A247" s="21">
        <v>6399</v>
      </c>
      <c r="B247" s="4"/>
      <c r="C247" s="333" t="s">
        <v>174</v>
      </c>
      <c r="D247" s="333"/>
      <c r="E247" s="11">
        <f>SUM(E245:E246)</f>
        <v>450000</v>
      </c>
      <c r="F247" s="22">
        <f>SUM(F245:F246)</f>
        <v>460000</v>
      </c>
      <c r="G247" s="55"/>
    </row>
    <row r="248" spans="1:6" ht="16.5" customHeight="1" hidden="1" outlineLevel="1">
      <c r="A248" s="23">
        <v>6402</v>
      </c>
      <c r="B248" s="4">
        <v>5364</v>
      </c>
      <c r="C248" s="6"/>
      <c r="D248" s="9" t="s">
        <v>175</v>
      </c>
      <c r="E248" s="8">
        <v>30000</v>
      </c>
      <c r="F248" s="51">
        <v>15000</v>
      </c>
    </row>
    <row r="249" spans="1:6" ht="16.5" customHeight="1" collapsed="1">
      <c r="A249" s="21">
        <v>6402</v>
      </c>
      <c r="B249" s="4"/>
      <c r="C249" s="333" t="s">
        <v>176</v>
      </c>
      <c r="D249" s="333"/>
      <c r="E249" s="11">
        <f>SUM(E248)</f>
        <v>30000</v>
      </c>
      <c r="F249" s="22">
        <f>SUM(F248)</f>
        <v>15000</v>
      </c>
    </row>
    <row r="250" spans="1:6" ht="16.5" customHeight="1" hidden="1" outlineLevel="1">
      <c r="A250" s="23">
        <v>6409</v>
      </c>
      <c r="B250" s="4">
        <v>5169</v>
      </c>
      <c r="C250" s="6"/>
      <c r="D250" s="13" t="s">
        <v>78</v>
      </c>
      <c r="E250" s="8">
        <v>185500</v>
      </c>
      <c r="F250" s="51">
        <v>434000</v>
      </c>
    </row>
    <row r="251" spans="1:6" ht="16.5" customHeight="1" hidden="1" outlineLevel="1">
      <c r="A251" s="23">
        <v>6409</v>
      </c>
      <c r="B251" s="4">
        <v>5364</v>
      </c>
      <c r="C251" s="6"/>
      <c r="D251" s="13" t="s">
        <v>177</v>
      </c>
      <c r="E251" s="8">
        <v>0</v>
      </c>
      <c r="F251" s="51">
        <v>0</v>
      </c>
    </row>
    <row r="252" spans="1:6" ht="16.5" customHeight="1" hidden="1" outlineLevel="1">
      <c r="A252" s="23">
        <v>6409</v>
      </c>
      <c r="B252" s="4">
        <v>6121</v>
      </c>
      <c r="C252" s="6"/>
      <c r="D252" s="13" t="s">
        <v>178</v>
      </c>
      <c r="E252" s="8">
        <v>77000</v>
      </c>
      <c r="F252" s="51">
        <v>0</v>
      </c>
    </row>
    <row r="253" spans="1:6" ht="16.5" customHeight="1" collapsed="1">
      <c r="A253" s="32">
        <v>6409</v>
      </c>
      <c r="B253" s="56"/>
      <c r="C253" s="331" t="s">
        <v>179</v>
      </c>
      <c r="D253" s="331"/>
      <c r="E253" s="36">
        <f>SUM(E250:E252)</f>
        <v>262500</v>
      </c>
      <c r="F253" s="37">
        <v>524000</v>
      </c>
    </row>
    <row r="254" spans="1:11" ht="16.5" customHeight="1">
      <c r="A254" s="57"/>
      <c r="B254" s="58"/>
      <c r="C254" s="59"/>
      <c r="D254" s="60" t="s">
        <v>180</v>
      </c>
      <c r="E254" s="61">
        <f>E79+E84+E88+E90+E92+E100+E105+E109+E112+E114+E117+E124+E130+E132+E139+E147+E151+E154+E158+E160+E165+E168+E177+E182+E186+E193+E202+E237+E240+E242+E244+E247+E249+E253</f>
        <v>16983287</v>
      </c>
      <c r="F254" s="61">
        <f>F79+F84+F88+F90+F92+F100+F105+F109+F112+F114+F117+F124+F130+F132+F139+F147+F151+F154+F158+F160+F165+F168+F177+F182+F186+F193+F202+F237+F240+F242+F244+F247+F249+F253</f>
        <v>12532000</v>
      </c>
      <c r="G254" s="55"/>
      <c r="K254" s="62"/>
    </row>
    <row r="255" spans="1:3" ht="16.5" customHeight="1">
      <c r="A255" s="43"/>
      <c r="B255" s="43"/>
      <c r="C255" s="43"/>
    </row>
    <row r="256" spans="1:6" ht="16.5" customHeight="1">
      <c r="A256" s="95" t="s">
        <v>181</v>
      </c>
      <c r="B256" s="95"/>
      <c r="C256" s="96"/>
      <c r="D256" s="97"/>
      <c r="E256" s="98"/>
      <c r="F256" s="98">
        <f>F71</f>
        <v>12532000</v>
      </c>
    </row>
    <row r="257" spans="1:6" ht="16.5" customHeight="1">
      <c r="A257" s="95" t="s">
        <v>182</v>
      </c>
      <c r="B257" s="95"/>
      <c r="C257" s="97"/>
      <c r="D257" s="96"/>
      <c r="E257" s="98"/>
      <c r="F257" s="98">
        <f>F254</f>
        <v>12532000</v>
      </c>
    </row>
    <row r="258" spans="1:6" ht="16.5" customHeight="1">
      <c r="A258" s="99" t="s">
        <v>183</v>
      </c>
      <c r="B258" s="99"/>
      <c r="C258" s="96"/>
      <c r="D258" s="96"/>
      <c r="E258" s="98"/>
      <c r="F258" s="98">
        <f>F256-F257</f>
        <v>0</v>
      </c>
    </row>
    <row r="259" spans="1:6" ht="16.5" customHeight="1">
      <c r="A259" s="63"/>
      <c r="B259" s="63"/>
      <c r="C259" s="64"/>
      <c r="D259" s="64"/>
      <c r="E259" s="65"/>
      <c r="F259" s="65"/>
    </row>
    <row r="260" spans="1:6" ht="16.5" customHeight="1">
      <c r="A260" s="43" t="s">
        <v>67</v>
      </c>
      <c r="B260" s="43"/>
      <c r="C260" s="43"/>
      <c r="D260" s="43"/>
      <c r="E260"/>
      <c r="F260"/>
    </row>
    <row r="261" spans="1:4" ht="16.5" customHeight="1">
      <c r="A261" s="66"/>
      <c r="B261" s="43"/>
      <c r="C261" s="43"/>
      <c r="D261" s="43"/>
    </row>
    <row r="262" spans="1:6" ht="16.5" customHeight="1">
      <c r="A262" s="327" t="s">
        <v>208</v>
      </c>
      <c r="B262" s="330"/>
      <c r="C262" s="330"/>
      <c r="D262" s="330"/>
      <c r="E262" s="330"/>
      <c r="F262" s="330"/>
    </row>
    <row r="263" spans="1:6" ht="16.5" customHeight="1">
      <c r="A263" s="67"/>
      <c r="B263" s="43"/>
      <c r="C263" s="43"/>
      <c r="D263" s="43"/>
      <c r="E263" s="65"/>
      <c r="F263" s="65"/>
    </row>
    <row r="264" spans="1:6" ht="16.5" customHeight="1">
      <c r="A264" s="82" t="s">
        <v>184</v>
      </c>
      <c r="B264" s="83"/>
      <c r="C264" s="83"/>
      <c r="D264" s="83"/>
      <c r="E264" s="84"/>
      <c r="F264" s="85">
        <f>F254</f>
        <v>12532000</v>
      </c>
    </row>
    <row r="265" spans="1:6" ht="16.5" customHeight="1">
      <c r="A265" s="82" t="s">
        <v>185</v>
      </c>
      <c r="B265" s="83"/>
      <c r="C265" s="83"/>
      <c r="D265" s="83"/>
      <c r="E265" s="84"/>
      <c r="F265" s="85">
        <v>2750000</v>
      </c>
    </row>
    <row r="266" spans="1:6" ht="16.5" customHeight="1">
      <c r="A266" s="82" t="s">
        <v>186</v>
      </c>
      <c r="B266" s="83"/>
      <c r="C266" s="83"/>
      <c r="D266" s="83"/>
      <c r="E266" s="84"/>
      <c r="F266" s="85">
        <f>SUM(F264:F265)</f>
        <v>15282000</v>
      </c>
    </row>
    <row r="267" spans="1:6" ht="16.5" customHeight="1">
      <c r="A267" s="82" t="s">
        <v>187</v>
      </c>
      <c r="B267" s="83"/>
      <c r="C267" s="83"/>
      <c r="D267" s="83"/>
      <c r="E267" s="84"/>
      <c r="F267" s="85">
        <f>F254</f>
        <v>12532000</v>
      </c>
    </row>
    <row r="268" spans="1:6" ht="16.5" customHeight="1">
      <c r="A268" s="86" t="s">
        <v>188</v>
      </c>
      <c r="B268" s="87"/>
      <c r="C268" s="87"/>
      <c r="D268" s="87"/>
      <c r="E268" s="88"/>
      <c r="F268" s="89">
        <f>F266-F267</f>
        <v>2750000</v>
      </c>
    </row>
    <row r="269" spans="3:9" s="63" customFormat="1" ht="16.5" customHeight="1">
      <c r="C269" s="64"/>
      <c r="D269" s="64"/>
      <c r="E269" s="68"/>
      <c r="F269" s="68"/>
      <c r="H269" s="69"/>
      <c r="I269" s="69"/>
    </row>
    <row r="270" spans="1:6" ht="17.25" customHeight="1">
      <c r="A270" s="70"/>
      <c r="B270" s="70"/>
      <c r="C270" s="70"/>
      <c r="D270" s="70"/>
      <c r="E270" s="71"/>
      <c r="F270" s="69"/>
    </row>
    <row r="271" spans="1:5" ht="17.25" customHeight="1">
      <c r="A271" s="92">
        <v>8115</v>
      </c>
      <c r="B271" s="332" t="s">
        <v>189</v>
      </c>
      <c r="C271" s="332"/>
      <c r="D271" s="332"/>
      <c r="E271" s="93">
        <v>3000000</v>
      </c>
    </row>
    <row r="272" spans="1:5" ht="17.25" customHeight="1">
      <c r="A272" s="92">
        <v>8124</v>
      </c>
      <c r="B272" s="332" t="s">
        <v>190</v>
      </c>
      <c r="C272" s="332"/>
      <c r="D272" s="332"/>
      <c r="E272" s="93">
        <v>-250000</v>
      </c>
    </row>
    <row r="273" spans="1:5" ht="17.25" customHeight="1">
      <c r="A273" s="94"/>
      <c r="B273" s="90" t="s">
        <v>205</v>
      </c>
      <c r="C273" s="90"/>
      <c r="D273" s="90"/>
      <c r="E273" s="91">
        <f>E271+E272</f>
        <v>2750000</v>
      </c>
    </row>
    <row r="274" spans="1:5" ht="17.25" customHeight="1">
      <c r="A274" s="72"/>
      <c r="B274" s="70"/>
      <c r="C274" s="70"/>
      <c r="D274" s="70"/>
      <c r="E274" s="70"/>
    </row>
    <row r="275" spans="1:6" ht="15">
      <c r="A275" s="328" t="s">
        <v>191</v>
      </c>
      <c r="B275" s="328"/>
      <c r="C275" s="328"/>
      <c r="D275" s="328"/>
      <c r="E275" s="328"/>
      <c r="F275" s="328"/>
    </row>
    <row r="276" spans="1:5" ht="15">
      <c r="A276" s="73"/>
      <c r="B276" s="74"/>
      <c r="C276" s="75"/>
      <c r="D276" s="76"/>
      <c r="E276" s="14" t="s">
        <v>192</v>
      </c>
    </row>
    <row r="277" spans="1:5" ht="15">
      <c r="A277" s="73" t="s">
        <v>193</v>
      </c>
      <c r="B277" s="73" t="s">
        <v>194</v>
      </c>
      <c r="C277" s="73"/>
      <c r="D277" s="77"/>
      <c r="E277" s="14">
        <v>7352000</v>
      </c>
    </row>
    <row r="278" spans="1:5" ht="15">
      <c r="A278" s="73" t="s">
        <v>31</v>
      </c>
      <c r="B278" s="73" t="s">
        <v>195</v>
      </c>
      <c r="C278" s="73"/>
      <c r="D278" s="77"/>
      <c r="E278" s="14">
        <v>1860000</v>
      </c>
    </row>
    <row r="279" spans="1:5" ht="15">
      <c r="A279" s="73" t="s">
        <v>196</v>
      </c>
      <c r="B279" s="73" t="s">
        <v>197</v>
      </c>
      <c r="C279" s="73"/>
      <c r="D279" s="77"/>
      <c r="E279" s="14">
        <v>470000</v>
      </c>
    </row>
    <row r="280" spans="1:5" ht="15">
      <c r="A280" s="73" t="s">
        <v>26</v>
      </c>
      <c r="B280" s="73" t="s">
        <v>198</v>
      </c>
      <c r="C280" s="73"/>
      <c r="D280" s="77"/>
      <c r="E280" s="14">
        <v>2850000</v>
      </c>
    </row>
    <row r="281" spans="1:5" ht="15">
      <c r="A281" s="73" t="s">
        <v>199</v>
      </c>
      <c r="B281" s="73" t="s">
        <v>200</v>
      </c>
      <c r="C281" s="73"/>
      <c r="D281" s="77"/>
      <c r="E281" s="14">
        <v>9228000</v>
      </c>
    </row>
    <row r="282" spans="1:5" ht="15">
      <c r="A282" s="73" t="s">
        <v>201</v>
      </c>
      <c r="B282" s="73" t="s">
        <v>202</v>
      </c>
      <c r="C282" s="73"/>
      <c r="D282" s="77"/>
      <c r="E282" s="14">
        <v>3304000</v>
      </c>
    </row>
    <row r="283" spans="1:5" ht="15">
      <c r="A283" s="73" t="s">
        <v>203</v>
      </c>
      <c r="B283" s="329" t="s">
        <v>204</v>
      </c>
      <c r="C283" s="329"/>
      <c r="D283" s="77"/>
      <c r="E283" s="14">
        <v>2750000</v>
      </c>
    </row>
    <row r="284" spans="1:5" ht="15">
      <c r="A284" s="43"/>
      <c r="B284" s="43"/>
      <c r="C284" s="43"/>
      <c r="E284" s="65"/>
    </row>
    <row r="285" spans="1:4" ht="15">
      <c r="A285" s="330" t="s">
        <v>67</v>
      </c>
      <c r="B285" s="330"/>
      <c r="C285" s="330"/>
      <c r="D285" s="330"/>
    </row>
    <row r="286" spans="1:3" ht="17.25" customHeight="1">
      <c r="A286" s="43"/>
      <c r="B286" s="43"/>
      <c r="C286" s="43"/>
    </row>
    <row r="287" spans="1:6" ht="16.5" customHeight="1">
      <c r="A287" s="327" t="s">
        <v>208</v>
      </c>
      <c r="B287" s="330"/>
      <c r="C287" s="330"/>
      <c r="D287" s="330"/>
      <c r="E287" s="330"/>
      <c r="F287" s="330"/>
    </row>
    <row r="288" spans="1:3" ht="15">
      <c r="A288" s="43"/>
      <c r="B288" s="43"/>
      <c r="C288" s="43"/>
    </row>
    <row r="289" spans="1:6" ht="15">
      <c r="A289" s="330"/>
      <c r="B289" s="330"/>
      <c r="C289" s="330"/>
      <c r="D289" s="330"/>
      <c r="E289" s="330"/>
      <c r="F289" s="330"/>
    </row>
    <row r="290" spans="1:5" ht="15">
      <c r="A290" s="327"/>
      <c r="B290" s="327"/>
      <c r="C290" s="327"/>
      <c r="D290" s="327"/>
      <c r="E290" s="327"/>
    </row>
    <row r="291" spans="1:4" ht="15">
      <c r="A291" s="43"/>
      <c r="B291" s="43"/>
      <c r="C291" s="43"/>
      <c r="D291" s="43"/>
    </row>
    <row r="292" spans="1:4" ht="21">
      <c r="A292" s="78"/>
      <c r="B292" s="78"/>
      <c r="C292" s="78"/>
      <c r="D292" s="78"/>
    </row>
    <row r="293" spans="1:4" ht="15">
      <c r="A293" s="43"/>
      <c r="B293" s="43"/>
      <c r="C293" s="43"/>
      <c r="D293" s="43"/>
    </row>
    <row r="294" spans="1:4" ht="21">
      <c r="A294" s="78"/>
      <c r="B294" s="78"/>
      <c r="C294" s="78"/>
      <c r="D294" s="78"/>
    </row>
    <row r="295" spans="1:4" ht="21">
      <c r="A295" s="79"/>
      <c r="B295" s="43"/>
      <c r="C295" s="43"/>
      <c r="D295" s="43"/>
    </row>
    <row r="296" spans="1:4" ht="21">
      <c r="A296" s="78"/>
      <c r="B296" s="78"/>
      <c r="C296" s="78"/>
      <c r="D296" s="78"/>
    </row>
    <row r="297" spans="1:4" ht="15.75">
      <c r="A297" s="80"/>
      <c r="B297" s="80"/>
      <c r="C297" s="80"/>
      <c r="D297" s="80"/>
    </row>
    <row r="298" spans="1:4" ht="15.75">
      <c r="A298" s="80"/>
      <c r="B298" s="80"/>
      <c r="C298" s="80"/>
      <c r="D298" s="80"/>
    </row>
  </sheetData>
  <sheetProtection selectLockedCells="1" selectUnlockedCells="1"/>
  <mergeCells count="66">
    <mergeCell ref="A290:E290"/>
    <mergeCell ref="A275:F275"/>
    <mergeCell ref="B283:C283"/>
    <mergeCell ref="A285:D285"/>
    <mergeCell ref="A289:F289"/>
    <mergeCell ref="A287:F287"/>
    <mergeCell ref="C247:D247"/>
    <mergeCell ref="C249:D249"/>
    <mergeCell ref="C253:D253"/>
    <mergeCell ref="A262:F262"/>
    <mergeCell ref="B271:D271"/>
    <mergeCell ref="B272:D272"/>
    <mergeCell ref="C193:D193"/>
    <mergeCell ref="C202:D202"/>
    <mergeCell ref="C237:D237"/>
    <mergeCell ref="C240:D240"/>
    <mergeCell ref="C242:D242"/>
    <mergeCell ref="C244:D244"/>
    <mergeCell ref="C160:D160"/>
    <mergeCell ref="C165:D165"/>
    <mergeCell ref="C168:D168"/>
    <mergeCell ref="C177:D177"/>
    <mergeCell ref="C182:D182"/>
    <mergeCell ref="C186:D186"/>
    <mergeCell ref="C132:D132"/>
    <mergeCell ref="C139:D139"/>
    <mergeCell ref="C147:D147"/>
    <mergeCell ref="C151:D151"/>
    <mergeCell ref="C154:D154"/>
    <mergeCell ref="C158:D158"/>
    <mergeCell ref="C109:D109"/>
    <mergeCell ref="C112:D112"/>
    <mergeCell ref="C114:D114"/>
    <mergeCell ref="C117:D117"/>
    <mergeCell ref="C124:D124"/>
    <mergeCell ref="C130:D130"/>
    <mergeCell ref="C84:D84"/>
    <mergeCell ref="C88:D88"/>
    <mergeCell ref="C90:D90"/>
    <mergeCell ref="C92:D92"/>
    <mergeCell ref="C100:D100"/>
    <mergeCell ref="C105:D105"/>
    <mergeCell ref="A71:D71"/>
    <mergeCell ref="A72:D72"/>
    <mergeCell ref="A73:F73"/>
    <mergeCell ref="A75:F75"/>
    <mergeCell ref="C76:D76"/>
    <mergeCell ref="C79:D79"/>
    <mergeCell ref="C51:D51"/>
    <mergeCell ref="C56:D56"/>
    <mergeCell ref="C58:D58"/>
    <mergeCell ref="C64:D64"/>
    <mergeCell ref="C67:D67"/>
    <mergeCell ref="A70:D70"/>
    <mergeCell ref="C29:D29"/>
    <mergeCell ref="C31:D31"/>
    <mergeCell ref="C33:D33"/>
    <mergeCell ref="C36:D36"/>
    <mergeCell ref="C44:D44"/>
    <mergeCell ref="C48:D48"/>
    <mergeCell ref="A1:F1"/>
    <mergeCell ref="C2:D2"/>
    <mergeCell ref="A3:F3"/>
    <mergeCell ref="A23:D23"/>
    <mergeCell ref="A24:F24"/>
    <mergeCell ref="C26:D26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zoomScalePageLayoutView="0" workbookViewId="0" topLeftCell="A262">
      <selection activeCell="G283" sqref="G283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11.421875" style="1" customWidth="1"/>
    <col min="10" max="10" width="9.8515625" style="1" customWidth="1"/>
  </cols>
  <sheetData>
    <row r="1" spans="1:7" ht="33.75" customHeight="1" thickBot="1">
      <c r="A1" s="344" t="s">
        <v>211</v>
      </c>
      <c r="B1" s="345"/>
      <c r="C1" s="345"/>
      <c r="D1" s="345"/>
      <c r="E1" s="345"/>
      <c r="F1" s="345"/>
      <c r="G1" s="346"/>
    </row>
    <row r="2" spans="1:7" ht="32.25" customHeight="1" thickBot="1">
      <c r="A2" s="100" t="s">
        <v>1</v>
      </c>
      <c r="B2" s="2" t="s">
        <v>2</v>
      </c>
      <c r="C2" s="347" t="s">
        <v>3</v>
      </c>
      <c r="D2" s="347"/>
      <c r="E2" s="106" t="s">
        <v>5</v>
      </c>
      <c r="F2" s="115" t="s">
        <v>213</v>
      </c>
      <c r="G2" s="106" t="s">
        <v>212</v>
      </c>
    </row>
    <row r="3" spans="1:7" ht="16.5" customHeight="1" thickBot="1">
      <c r="A3" s="348" t="s">
        <v>6</v>
      </c>
      <c r="B3" s="349"/>
      <c r="C3" s="349"/>
      <c r="D3" s="349"/>
      <c r="E3" s="349"/>
      <c r="F3" s="349"/>
      <c r="G3" s="350"/>
    </row>
    <row r="4" spans="1:7" ht="16.5" customHeight="1">
      <c r="A4" s="160"/>
      <c r="B4" s="161">
        <v>1111</v>
      </c>
      <c r="C4" s="162"/>
      <c r="D4" s="168" t="s">
        <v>7</v>
      </c>
      <c r="E4" s="166">
        <v>1500000</v>
      </c>
      <c r="F4" s="173">
        <v>1500000</v>
      </c>
      <c r="G4" s="166">
        <v>1700000</v>
      </c>
    </row>
    <row r="5" spans="1:7" ht="16.5" customHeight="1">
      <c r="A5" s="147"/>
      <c r="B5" s="148">
        <v>1112</v>
      </c>
      <c r="C5" s="163"/>
      <c r="D5" s="169" t="s">
        <v>8</v>
      </c>
      <c r="E5" s="119">
        <v>100000</v>
      </c>
      <c r="F5" s="128">
        <v>100000</v>
      </c>
      <c r="G5" s="119">
        <v>100000</v>
      </c>
    </row>
    <row r="6" spans="1:7" ht="16.5" customHeight="1">
      <c r="A6" s="147"/>
      <c r="B6" s="148">
        <v>1113</v>
      </c>
      <c r="C6" s="163"/>
      <c r="D6" s="169" t="s">
        <v>9</v>
      </c>
      <c r="E6" s="119">
        <v>150000</v>
      </c>
      <c r="F6" s="128">
        <v>150000</v>
      </c>
      <c r="G6" s="119">
        <v>150000</v>
      </c>
    </row>
    <row r="7" spans="1:7" ht="16.5" customHeight="1">
      <c r="A7" s="147"/>
      <c r="B7" s="148">
        <v>1121</v>
      </c>
      <c r="C7" s="163"/>
      <c r="D7" s="169" t="s">
        <v>10</v>
      </c>
      <c r="E7" s="119">
        <v>1400000</v>
      </c>
      <c r="F7" s="128">
        <v>1400000</v>
      </c>
      <c r="G7" s="119">
        <v>1500000</v>
      </c>
    </row>
    <row r="8" spans="1:7" ht="16.5" customHeight="1">
      <c r="A8" s="147"/>
      <c r="B8" s="148">
        <v>1122</v>
      </c>
      <c r="C8" s="163"/>
      <c r="D8" s="169" t="s">
        <v>11</v>
      </c>
      <c r="E8" s="119">
        <v>210000</v>
      </c>
      <c r="F8" s="128">
        <v>460000</v>
      </c>
      <c r="G8" s="119">
        <v>500000</v>
      </c>
    </row>
    <row r="9" spans="1:7" ht="16.5" customHeight="1">
      <c r="A9" s="147"/>
      <c r="B9" s="148">
        <v>1211</v>
      </c>
      <c r="C9" s="163"/>
      <c r="D9" s="169" t="s">
        <v>12</v>
      </c>
      <c r="E9" s="119">
        <v>3300000</v>
      </c>
      <c r="F9" s="128">
        <v>3300000</v>
      </c>
      <c r="G9" s="119">
        <v>3300000</v>
      </c>
    </row>
    <row r="10" spans="1:7" ht="16.5" customHeight="1">
      <c r="A10" s="147"/>
      <c r="B10" s="148">
        <v>1340</v>
      </c>
      <c r="C10" s="163"/>
      <c r="D10" s="169" t="s">
        <v>13</v>
      </c>
      <c r="E10" s="119">
        <v>345000</v>
      </c>
      <c r="F10" s="128">
        <v>345000</v>
      </c>
      <c r="G10" s="119">
        <v>380000</v>
      </c>
    </row>
    <row r="11" spans="1:7" ht="16.5" customHeight="1">
      <c r="A11" s="147"/>
      <c r="B11" s="148">
        <v>1341</v>
      </c>
      <c r="C11" s="163"/>
      <c r="D11" s="169" t="s">
        <v>14</v>
      </c>
      <c r="E11" s="119">
        <v>10000</v>
      </c>
      <c r="F11" s="128">
        <v>10000</v>
      </c>
      <c r="G11" s="119">
        <v>9000</v>
      </c>
    </row>
    <row r="12" spans="1:7" ht="16.5" customHeight="1">
      <c r="A12" s="147"/>
      <c r="B12" s="148">
        <v>1361</v>
      </c>
      <c r="C12" s="163"/>
      <c r="D12" s="169" t="s">
        <v>15</v>
      </c>
      <c r="E12" s="119">
        <v>3000</v>
      </c>
      <c r="F12" s="128">
        <v>3000</v>
      </c>
      <c r="G12" s="119">
        <v>3000</v>
      </c>
    </row>
    <row r="13" spans="1:7" ht="16.5" customHeight="1">
      <c r="A13" s="147"/>
      <c r="B13" s="148">
        <v>1381</v>
      </c>
      <c r="C13" s="163"/>
      <c r="D13" s="169" t="s">
        <v>16</v>
      </c>
      <c r="E13" s="119">
        <v>34000</v>
      </c>
      <c r="F13" s="128">
        <v>34000</v>
      </c>
      <c r="G13" s="119">
        <v>34000</v>
      </c>
    </row>
    <row r="14" spans="1:7" ht="16.5" customHeight="1">
      <c r="A14" s="147"/>
      <c r="B14" s="148">
        <v>1382</v>
      </c>
      <c r="C14" s="163"/>
      <c r="D14" s="169" t="s">
        <v>206</v>
      </c>
      <c r="E14" s="119">
        <v>0</v>
      </c>
      <c r="F14" s="128">
        <v>0</v>
      </c>
      <c r="G14" s="119">
        <v>0</v>
      </c>
    </row>
    <row r="15" spans="1:7" ht="16.5" customHeight="1">
      <c r="A15" s="147"/>
      <c r="B15" s="148">
        <v>1511</v>
      </c>
      <c r="C15" s="163"/>
      <c r="D15" s="169" t="s">
        <v>17</v>
      </c>
      <c r="E15" s="119">
        <v>300000</v>
      </c>
      <c r="F15" s="128">
        <v>300000</v>
      </c>
      <c r="G15" s="119">
        <v>300000</v>
      </c>
    </row>
    <row r="16" spans="1:7" ht="16.5" customHeight="1">
      <c r="A16" s="147"/>
      <c r="B16" s="148" t="s">
        <v>18</v>
      </c>
      <c r="C16" s="163"/>
      <c r="D16" s="169" t="s">
        <v>19</v>
      </c>
      <c r="E16" s="120">
        <f>SUM(E4:E15)</f>
        <v>7352000</v>
      </c>
      <c r="F16" s="174">
        <f>SUM(F4:F15)</f>
        <v>7602000</v>
      </c>
      <c r="G16" s="120">
        <f>SUM(G4:G15)</f>
        <v>7976000</v>
      </c>
    </row>
    <row r="17" spans="1:7" ht="16.5" customHeight="1">
      <c r="A17" s="147"/>
      <c r="B17" s="147">
        <v>4111</v>
      </c>
      <c r="C17" s="164"/>
      <c r="D17" s="170" t="s">
        <v>20</v>
      </c>
      <c r="E17" s="122">
        <v>0</v>
      </c>
      <c r="F17" s="129">
        <v>29000</v>
      </c>
      <c r="G17" s="122">
        <v>0</v>
      </c>
    </row>
    <row r="18" spans="1:7" ht="16.5" customHeight="1">
      <c r="A18" s="147"/>
      <c r="B18" s="147">
        <v>4112</v>
      </c>
      <c r="C18" s="164" t="s">
        <v>21</v>
      </c>
      <c r="D18" s="170" t="s">
        <v>22</v>
      </c>
      <c r="E18" s="122">
        <v>0</v>
      </c>
      <c r="F18" s="129">
        <v>159500</v>
      </c>
      <c r="G18" s="122">
        <v>0</v>
      </c>
    </row>
    <row r="19" spans="1:7" ht="16.5" customHeight="1">
      <c r="A19" s="147"/>
      <c r="B19" s="147">
        <v>4121</v>
      </c>
      <c r="C19" s="164"/>
      <c r="D19" s="170" t="s">
        <v>23</v>
      </c>
      <c r="E19" s="122">
        <v>0</v>
      </c>
      <c r="F19" s="129">
        <v>0</v>
      </c>
      <c r="G19" s="122">
        <v>0</v>
      </c>
    </row>
    <row r="20" spans="1:7" ht="16.5" customHeight="1">
      <c r="A20" s="147"/>
      <c r="B20" s="147">
        <v>4222</v>
      </c>
      <c r="C20" s="164"/>
      <c r="D20" s="170" t="s">
        <v>24</v>
      </c>
      <c r="E20" s="122">
        <v>0</v>
      </c>
      <c r="F20" s="129">
        <v>0</v>
      </c>
      <c r="G20" s="122">
        <v>0</v>
      </c>
    </row>
    <row r="21" spans="1:7" ht="16.5" customHeight="1">
      <c r="A21" s="147"/>
      <c r="B21" s="147">
        <v>4233</v>
      </c>
      <c r="C21" s="164"/>
      <c r="D21" s="170" t="s">
        <v>25</v>
      </c>
      <c r="E21" s="122">
        <v>0</v>
      </c>
      <c r="F21" s="174"/>
      <c r="G21" s="122">
        <v>0</v>
      </c>
    </row>
    <row r="22" spans="1:7" ht="16.5" customHeight="1" thickBot="1">
      <c r="A22" s="158"/>
      <c r="B22" s="150" t="s">
        <v>26</v>
      </c>
      <c r="C22" s="165"/>
      <c r="D22" s="171" t="s">
        <v>27</v>
      </c>
      <c r="E22" s="167">
        <f>SUM(E17:E21)</f>
        <v>0</v>
      </c>
      <c r="F22" s="175">
        <f>SUM(F17:F21)</f>
        <v>188500</v>
      </c>
      <c r="G22" s="167">
        <f>SUM(G17:G21)</f>
        <v>0</v>
      </c>
    </row>
    <row r="23" spans="1:7" ht="16.5" customHeight="1" thickBot="1">
      <c r="A23" s="353" t="s">
        <v>28</v>
      </c>
      <c r="B23" s="354"/>
      <c r="C23" s="354"/>
      <c r="D23" s="354"/>
      <c r="E23" s="159">
        <f>SUM(E22,E16)</f>
        <v>7352000</v>
      </c>
      <c r="F23" s="176">
        <f>SUM(F22,F16)</f>
        <v>7790500</v>
      </c>
      <c r="G23" s="172">
        <f>SUM(G22,G16)</f>
        <v>7976000</v>
      </c>
    </row>
    <row r="24" spans="1:7" ht="16.5" customHeight="1" thickBot="1">
      <c r="A24" s="355" t="s">
        <v>29</v>
      </c>
      <c r="B24" s="355"/>
      <c r="C24" s="355"/>
      <c r="D24" s="355"/>
      <c r="E24" s="355"/>
      <c r="F24" s="355"/>
      <c r="G24" s="355"/>
    </row>
    <row r="25" spans="1:7" ht="16.5" customHeight="1" outlineLevel="1">
      <c r="A25" s="210">
        <v>1019</v>
      </c>
      <c r="B25" s="210">
        <v>2131</v>
      </c>
      <c r="C25" s="205"/>
      <c r="D25" s="194" t="s">
        <v>30</v>
      </c>
      <c r="E25" s="197">
        <v>14000</v>
      </c>
      <c r="F25" s="202">
        <v>14000</v>
      </c>
      <c r="G25" s="199">
        <v>14000</v>
      </c>
    </row>
    <row r="26" spans="1:7" ht="16.5" customHeight="1" outlineLevel="1">
      <c r="A26" s="211">
        <v>1019</v>
      </c>
      <c r="B26" s="211">
        <v>2322</v>
      </c>
      <c r="C26" s="206"/>
      <c r="D26" s="195" t="s">
        <v>214</v>
      </c>
      <c r="E26" s="198">
        <v>0</v>
      </c>
      <c r="F26" s="203">
        <v>36317</v>
      </c>
      <c r="G26" s="200">
        <v>0</v>
      </c>
    </row>
    <row r="27" spans="1:7" ht="16.5" customHeight="1">
      <c r="A27" s="212">
        <v>1019</v>
      </c>
      <c r="B27" s="211" t="s">
        <v>31</v>
      </c>
      <c r="C27" s="356" t="s">
        <v>32</v>
      </c>
      <c r="D27" s="357"/>
      <c r="E27" s="130">
        <f>SUM(E25)</f>
        <v>14000</v>
      </c>
      <c r="F27" s="130">
        <v>50317</v>
      </c>
      <c r="G27" s="123">
        <f>SUM(G25)</f>
        <v>14000</v>
      </c>
    </row>
    <row r="28" spans="1:7" ht="16.5" customHeight="1" outlineLevel="1">
      <c r="A28" s="146">
        <v>2310</v>
      </c>
      <c r="B28" s="146">
        <v>2111</v>
      </c>
      <c r="C28" s="151"/>
      <c r="D28" s="191" t="s">
        <v>33</v>
      </c>
      <c r="E28" s="192">
        <v>60000</v>
      </c>
      <c r="F28" s="192">
        <v>60000</v>
      </c>
      <c r="G28" s="193">
        <v>60000</v>
      </c>
    </row>
    <row r="29" spans="1:7" ht="16.5" customHeight="1" outlineLevel="1">
      <c r="A29" s="147">
        <v>2310</v>
      </c>
      <c r="B29" s="147">
        <v>2132</v>
      </c>
      <c r="C29" s="152"/>
      <c r="D29" s="180" t="s">
        <v>34</v>
      </c>
      <c r="E29" s="129">
        <v>40000</v>
      </c>
      <c r="F29" s="129">
        <v>40000</v>
      </c>
      <c r="G29" s="122">
        <v>40000</v>
      </c>
    </row>
    <row r="30" spans="1:7" ht="16.5" customHeight="1">
      <c r="A30" s="148">
        <v>2310</v>
      </c>
      <c r="B30" s="147" t="s">
        <v>31</v>
      </c>
      <c r="C30" s="358" t="s">
        <v>35</v>
      </c>
      <c r="D30" s="359"/>
      <c r="E30" s="127">
        <f>SUM(E28:E29)</f>
        <v>100000</v>
      </c>
      <c r="F30" s="127">
        <f>SUM(F28:F29)</f>
        <v>100000</v>
      </c>
      <c r="G30" s="120">
        <f>SUM(G28:G29)</f>
        <v>100000</v>
      </c>
    </row>
    <row r="31" spans="1:7" ht="16.5" customHeight="1" outlineLevel="1">
      <c r="A31" s="147">
        <v>2321</v>
      </c>
      <c r="B31" s="147">
        <v>2111</v>
      </c>
      <c r="C31" s="152"/>
      <c r="D31" s="180" t="s">
        <v>36</v>
      </c>
      <c r="E31" s="129">
        <v>700000</v>
      </c>
      <c r="F31" s="129">
        <v>700000</v>
      </c>
      <c r="G31" s="122">
        <v>700000</v>
      </c>
    </row>
    <row r="32" spans="1:7" ht="16.5" customHeight="1">
      <c r="A32" s="148">
        <v>2321</v>
      </c>
      <c r="B32" s="147" t="s">
        <v>31</v>
      </c>
      <c r="C32" s="358" t="s">
        <v>37</v>
      </c>
      <c r="D32" s="359"/>
      <c r="E32" s="127">
        <f>SUM(E31)</f>
        <v>700000</v>
      </c>
      <c r="F32" s="127">
        <f>SUM(F31)</f>
        <v>700000</v>
      </c>
      <c r="G32" s="120">
        <f>SUM(G31)</f>
        <v>700000</v>
      </c>
    </row>
    <row r="33" spans="1:7" ht="16.5" customHeight="1" outlineLevel="1">
      <c r="A33" s="147">
        <v>3314</v>
      </c>
      <c r="B33" s="147">
        <v>2111</v>
      </c>
      <c r="C33" s="152"/>
      <c r="D33" s="180" t="s">
        <v>36</v>
      </c>
      <c r="E33" s="129">
        <v>1000</v>
      </c>
      <c r="F33" s="129">
        <v>1200</v>
      </c>
      <c r="G33" s="122">
        <v>1200</v>
      </c>
    </row>
    <row r="34" spans="1:7" ht="16.5" customHeight="1">
      <c r="A34" s="148">
        <v>3314</v>
      </c>
      <c r="B34" s="147" t="s">
        <v>31</v>
      </c>
      <c r="C34" s="358" t="s">
        <v>38</v>
      </c>
      <c r="D34" s="359"/>
      <c r="E34" s="127">
        <f>SUM(E33)</f>
        <v>1000</v>
      </c>
      <c r="F34" s="127">
        <f>SUM(F33)</f>
        <v>1200</v>
      </c>
      <c r="G34" s="120">
        <f>SUM(G33)</f>
        <v>1200</v>
      </c>
    </row>
    <row r="35" spans="1:7" ht="16.5" customHeight="1" outlineLevel="1">
      <c r="A35" s="147">
        <v>3399</v>
      </c>
      <c r="B35" s="188">
        <v>2111</v>
      </c>
      <c r="C35" s="207"/>
      <c r="D35" s="182" t="s">
        <v>39</v>
      </c>
      <c r="E35" s="129">
        <v>30000</v>
      </c>
      <c r="F35" s="129">
        <v>30000</v>
      </c>
      <c r="G35" s="122">
        <v>30000</v>
      </c>
    </row>
    <row r="36" spans="1:7" ht="16.5" customHeight="1" outlineLevel="1">
      <c r="A36" s="147">
        <v>3399</v>
      </c>
      <c r="B36" s="188">
        <v>2132</v>
      </c>
      <c r="C36" s="207"/>
      <c r="D36" s="182" t="s">
        <v>40</v>
      </c>
      <c r="E36" s="129">
        <v>100000</v>
      </c>
      <c r="F36" s="129">
        <v>95000</v>
      </c>
      <c r="G36" s="122">
        <v>110000</v>
      </c>
    </row>
    <row r="37" spans="1:7" ht="16.5" customHeight="1" outlineLevel="1">
      <c r="A37" s="147">
        <v>3399</v>
      </c>
      <c r="B37" s="188">
        <v>2321</v>
      </c>
      <c r="C37" s="207"/>
      <c r="D37" s="182" t="s">
        <v>42</v>
      </c>
      <c r="E37" s="129">
        <v>0</v>
      </c>
      <c r="F37" s="129">
        <v>15000</v>
      </c>
      <c r="G37" s="122">
        <v>0</v>
      </c>
    </row>
    <row r="38" spans="1:7" ht="16.5" customHeight="1">
      <c r="A38" s="148">
        <v>3399</v>
      </c>
      <c r="B38" s="188" t="s">
        <v>31</v>
      </c>
      <c r="C38" s="207" t="s">
        <v>43</v>
      </c>
      <c r="D38" s="183"/>
      <c r="E38" s="127">
        <f>SUM(E35:E37)</f>
        <v>130000</v>
      </c>
      <c r="F38" s="127">
        <v>140000</v>
      </c>
      <c r="G38" s="120">
        <f>SUM(G35:G37)</f>
        <v>140000</v>
      </c>
    </row>
    <row r="39" spans="1:7" ht="16.5" customHeight="1" outlineLevel="1">
      <c r="A39" s="147">
        <v>3412</v>
      </c>
      <c r="B39" s="188">
        <v>2111</v>
      </c>
      <c r="C39" s="207"/>
      <c r="D39" s="182" t="s">
        <v>39</v>
      </c>
      <c r="E39" s="129">
        <v>5000</v>
      </c>
      <c r="F39" s="129">
        <v>5000</v>
      </c>
      <c r="G39" s="122">
        <v>0</v>
      </c>
    </row>
    <row r="40" spans="1:7" ht="16.5" customHeight="1" outlineLevel="1">
      <c r="A40" s="147">
        <v>3412</v>
      </c>
      <c r="B40" s="188">
        <v>2132</v>
      </c>
      <c r="C40" s="207"/>
      <c r="D40" s="182" t="s">
        <v>40</v>
      </c>
      <c r="E40" s="129">
        <v>35000</v>
      </c>
      <c r="F40" s="129">
        <v>35000</v>
      </c>
      <c r="G40" s="122">
        <v>40000</v>
      </c>
    </row>
    <row r="41" spans="1:7" ht="16.5" customHeight="1" outlineLevel="1">
      <c r="A41" s="147">
        <v>3412</v>
      </c>
      <c r="B41" s="188">
        <v>2321</v>
      </c>
      <c r="C41" s="207"/>
      <c r="D41" s="182" t="s">
        <v>42</v>
      </c>
      <c r="E41" s="129">
        <v>0</v>
      </c>
      <c r="F41" s="129">
        <v>0</v>
      </c>
      <c r="G41" s="122">
        <v>0</v>
      </c>
    </row>
    <row r="42" spans="1:7" ht="16.5" customHeight="1">
      <c r="A42" s="148">
        <v>3412</v>
      </c>
      <c r="B42" s="147" t="s">
        <v>31</v>
      </c>
      <c r="C42" s="358" t="s">
        <v>44</v>
      </c>
      <c r="D42" s="359"/>
      <c r="E42" s="127">
        <f>SUM(E39:E41)</f>
        <v>40000</v>
      </c>
      <c r="F42" s="127">
        <f>SUM(F39:F41)</f>
        <v>40000</v>
      </c>
      <c r="G42" s="120">
        <f>SUM(G39:G41)</f>
        <v>40000</v>
      </c>
    </row>
    <row r="43" spans="1:7" ht="16.5" customHeight="1" outlineLevel="1">
      <c r="A43" s="147">
        <v>3612</v>
      </c>
      <c r="B43" s="147">
        <v>2111</v>
      </c>
      <c r="C43" s="152"/>
      <c r="D43" s="180" t="s">
        <v>45</v>
      </c>
      <c r="E43" s="129">
        <v>0</v>
      </c>
      <c r="F43" s="129">
        <v>0</v>
      </c>
      <c r="G43" s="122">
        <v>0</v>
      </c>
    </row>
    <row r="44" spans="1:7" ht="16.5" customHeight="1" outlineLevel="1">
      <c r="A44" s="147">
        <v>3612</v>
      </c>
      <c r="B44" s="147">
        <v>2132</v>
      </c>
      <c r="C44" s="152"/>
      <c r="D44" s="180" t="s">
        <v>46</v>
      </c>
      <c r="E44" s="129">
        <v>500000</v>
      </c>
      <c r="F44" s="129">
        <v>499800</v>
      </c>
      <c r="G44" s="122">
        <v>500000</v>
      </c>
    </row>
    <row r="45" spans="1:7" ht="16.5" customHeight="1" outlineLevel="1">
      <c r="A45" s="147">
        <v>3612</v>
      </c>
      <c r="B45" s="147">
        <v>2322</v>
      </c>
      <c r="C45" s="152"/>
      <c r="D45" s="180" t="s">
        <v>214</v>
      </c>
      <c r="E45" s="129">
        <v>0</v>
      </c>
      <c r="F45" s="129">
        <v>5875</v>
      </c>
      <c r="G45" s="122">
        <v>0</v>
      </c>
    </row>
    <row r="46" spans="1:7" ht="16.5" customHeight="1" outlineLevel="1">
      <c r="A46" s="147">
        <v>3612</v>
      </c>
      <c r="B46" s="147">
        <v>2324</v>
      </c>
      <c r="C46" s="152"/>
      <c r="D46" s="180" t="s">
        <v>47</v>
      </c>
      <c r="E46" s="129">
        <v>0</v>
      </c>
      <c r="F46" s="129">
        <v>200</v>
      </c>
      <c r="G46" s="122">
        <v>0</v>
      </c>
    </row>
    <row r="47" spans="1:7" ht="16.5" customHeight="1">
      <c r="A47" s="148">
        <v>3612</v>
      </c>
      <c r="B47" s="147" t="s">
        <v>31</v>
      </c>
      <c r="C47" s="358" t="s">
        <v>48</v>
      </c>
      <c r="D47" s="359"/>
      <c r="E47" s="127">
        <f>SUM(E43:E46)</f>
        <v>500000</v>
      </c>
      <c r="F47" s="127">
        <f>SUM(F43:F46)</f>
        <v>505875</v>
      </c>
      <c r="G47" s="120">
        <f>SUM(G43:G46)</f>
        <v>500000</v>
      </c>
    </row>
    <row r="48" spans="1:7" ht="16.5" customHeight="1" outlineLevel="1">
      <c r="A48" s="147">
        <v>3613</v>
      </c>
      <c r="B48" s="147">
        <v>2111</v>
      </c>
      <c r="C48" s="152"/>
      <c r="D48" s="180" t="s">
        <v>49</v>
      </c>
      <c r="E48" s="129">
        <v>30000</v>
      </c>
      <c r="F48" s="129">
        <v>22000</v>
      </c>
      <c r="G48" s="122">
        <v>30000</v>
      </c>
    </row>
    <row r="49" spans="1:7" ht="16.5" customHeight="1" outlineLevel="1">
      <c r="A49" s="147">
        <v>3613</v>
      </c>
      <c r="B49" s="147">
        <v>2132</v>
      </c>
      <c r="C49" s="152"/>
      <c r="D49" s="180" t="s">
        <v>50</v>
      </c>
      <c r="E49" s="129">
        <v>20000</v>
      </c>
      <c r="F49" s="129">
        <v>28000</v>
      </c>
      <c r="G49" s="122">
        <v>35000</v>
      </c>
    </row>
    <row r="50" spans="1:7" ht="16.5" customHeight="1">
      <c r="A50" s="148">
        <v>3613</v>
      </c>
      <c r="B50" s="147" t="s">
        <v>31</v>
      </c>
      <c r="C50" s="358" t="s">
        <v>51</v>
      </c>
      <c r="D50" s="359"/>
      <c r="E50" s="127">
        <f>SUM(E48:E49)</f>
        <v>50000</v>
      </c>
      <c r="F50" s="127">
        <f>SUM(F48:F49)</f>
        <v>50000</v>
      </c>
      <c r="G50" s="120">
        <f>SUM(G48:G49)</f>
        <v>65000</v>
      </c>
    </row>
    <row r="51" spans="1:7" ht="16.5" customHeight="1" outlineLevel="1">
      <c r="A51" s="147">
        <v>3633</v>
      </c>
      <c r="B51" s="147">
        <v>2132</v>
      </c>
      <c r="C51" s="152"/>
      <c r="D51" s="182" t="s">
        <v>40</v>
      </c>
      <c r="E51" s="129">
        <v>29000</v>
      </c>
      <c r="F51" s="129">
        <v>29000</v>
      </c>
      <c r="G51" s="122">
        <v>29000</v>
      </c>
    </row>
    <row r="52" spans="1:7" ht="16.5" customHeight="1" outlineLevel="1">
      <c r="A52" s="147">
        <v>3633</v>
      </c>
      <c r="B52" s="147">
        <v>2133</v>
      </c>
      <c r="C52" s="152"/>
      <c r="D52" s="180" t="s">
        <v>52</v>
      </c>
      <c r="E52" s="129">
        <v>1000</v>
      </c>
      <c r="F52" s="129">
        <v>1000</v>
      </c>
      <c r="G52" s="122">
        <v>1000</v>
      </c>
    </row>
    <row r="53" spans="1:7" ht="16.5" customHeight="1">
      <c r="A53" s="148">
        <v>3633</v>
      </c>
      <c r="B53" s="147" t="s">
        <v>31</v>
      </c>
      <c r="C53" s="208" t="s">
        <v>53</v>
      </c>
      <c r="D53" s="181"/>
      <c r="E53" s="127">
        <f>SUM(E51:E52)</f>
        <v>30000</v>
      </c>
      <c r="F53" s="127">
        <f>SUM(F51:F52)</f>
        <v>30000</v>
      </c>
      <c r="G53" s="120">
        <f>SUM(G51:G52)</f>
        <v>30000</v>
      </c>
    </row>
    <row r="54" spans="1:7" ht="16.5" customHeight="1" outlineLevel="1">
      <c r="A54" s="147">
        <v>3722</v>
      </c>
      <c r="B54" s="147">
        <v>2112</v>
      </c>
      <c r="C54" s="152"/>
      <c r="D54" s="180" t="s">
        <v>54</v>
      </c>
      <c r="E54" s="129">
        <v>5000</v>
      </c>
      <c r="F54" s="129">
        <v>5000</v>
      </c>
      <c r="G54" s="122">
        <v>5000</v>
      </c>
    </row>
    <row r="55" spans="1:7" ht="16.5" customHeight="1">
      <c r="A55" s="148">
        <v>3722</v>
      </c>
      <c r="B55" s="147" t="s">
        <v>31</v>
      </c>
      <c r="C55" s="358" t="s">
        <v>55</v>
      </c>
      <c r="D55" s="359"/>
      <c r="E55" s="127">
        <f>SUM(E54)</f>
        <v>5000</v>
      </c>
      <c r="F55" s="127">
        <f>SUM(F54)</f>
        <v>5000</v>
      </c>
      <c r="G55" s="120">
        <v>3000</v>
      </c>
    </row>
    <row r="56" spans="1:7" ht="16.5" customHeight="1" outlineLevel="1">
      <c r="A56" s="147">
        <v>3725</v>
      </c>
      <c r="B56" s="147">
        <v>2324</v>
      </c>
      <c r="C56" s="152"/>
      <c r="D56" s="180" t="s">
        <v>47</v>
      </c>
      <c r="E56" s="129">
        <v>135000</v>
      </c>
      <c r="F56" s="129">
        <v>135000</v>
      </c>
      <c r="G56" s="122">
        <v>135000</v>
      </c>
    </row>
    <row r="57" spans="1:7" ht="16.5" customHeight="1">
      <c r="A57" s="148">
        <v>3725</v>
      </c>
      <c r="B57" s="147" t="s">
        <v>31</v>
      </c>
      <c r="C57" s="358" t="s">
        <v>56</v>
      </c>
      <c r="D57" s="359"/>
      <c r="E57" s="127">
        <f>SUM(E56)</f>
        <v>135000</v>
      </c>
      <c r="F57" s="127">
        <f>SUM(F56)</f>
        <v>135000</v>
      </c>
      <c r="G57" s="120">
        <f>SUM(G56)</f>
        <v>135000</v>
      </c>
    </row>
    <row r="58" spans="1:7" ht="16.5" customHeight="1" outlineLevel="1">
      <c r="A58" s="147">
        <v>6171</v>
      </c>
      <c r="B58" s="147">
        <v>2111</v>
      </c>
      <c r="C58" s="152"/>
      <c r="D58" s="180" t="s">
        <v>36</v>
      </c>
      <c r="E58" s="129">
        <v>25000</v>
      </c>
      <c r="F58" s="129">
        <v>205000</v>
      </c>
      <c r="G58" s="122">
        <v>25000</v>
      </c>
    </row>
    <row r="59" spans="1:7" ht="16.5" customHeight="1" outlineLevel="1">
      <c r="A59" s="147">
        <v>6171</v>
      </c>
      <c r="B59" s="147">
        <v>2119</v>
      </c>
      <c r="C59" s="152"/>
      <c r="D59" s="180" t="s">
        <v>57</v>
      </c>
      <c r="E59" s="129">
        <v>15000</v>
      </c>
      <c r="F59" s="129">
        <v>15000</v>
      </c>
      <c r="G59" s="122">
        <v>15000</v>
      </c>
    </row>
    <row r="60" spans="1:7" ht="16.5" customHeight="1" outlineLevel="1">
      <c r="A60" s="147">
        <v>6171</v>
      </c>
      <c r="B60" s="147">
        <v>2132</v>
      </c>
      <c r="C60" s="152"/>
      <c r="D60" s="182" t="s">
        <v>40</v>
      </c>
      <c r="E60" s="129">
        <v>0</v>
      </c>
      <c r="F60" s="129">
        <v>2500</v>
      </c>
      <c r="G60" s="122">
        <v>0</v>
      </c>
    </row>
    <row r="61" spans="1:7" ht="16.5" customHeight="1" outlineLevel="1">
      <c r="A61" s="147">
        <v>6171</v>
      </c>
      <c r="B61" s="147">
        <v>2324</v>
      </c>
      <c r="C61" s="152"/>
      <c r="D61" s="182" t="s">
        <v>47</v>
      </c>
      <c r="E61" s="129">
        <v>0</v>
      </c>
      <c r="F61" s="129">
        <v>3000</v>
      </c>
      <c r="G61" s="122">
        <v>0</v>
      </c>
    </row>
    <row r="62" spans="1:8" ht="16.5" customHeight="1" outlineLevel="1">
      <c r="A62" s="147">
        <v>6171</v>
      </c>
      <c r="B62" s="147">
        <v>3111</v>
      </c>
      <c r="C62" s="152"/>
      <c r="D62" s="184" t="s">
        <v>58</v>
      </c>
      <c r="E62" s="129">
        <v>470000</v>
      </c>
      <c r="F62" s="129">
        <v>519500</v>
      </c>
      <c r="G62" s="122">
        <v>470000</v>
      </c>
      <c r="H62" s="55"/>
    </row>
    <row r="63" spans="1:7" ht="16.5" customHeight="1">
      <c r="A63" s="148">
        <v>6171</v>
      </c>
      <c r="B63" s="147" t="s">
        <v>31</v>
      </c>
      <c r="C63" s="358" t="s">
        <v>59</v>
      </c>
      <c r="D63" s="359"/>
      <c r="E63" s="127">
        <f>SUM(E58:E62)</f>
        <v>510000</v>
      </c>
      <c r="F63" s="127">
        <v>745000</v>
      </c>
      <c r="G63" s="120">
        <v>510000</v>
      </c>
    </row>
    <row r="64" spans="1:7" ht="16.5" customHeight="1" outlineLevel="1">
      <c r="A64" s="147">
        <v>6310</v>
      </c>
      <c r="B64" s="147">
        <v>2141</v>
      </c>
      <c r="C64" s="152"/>
      <c r="D64" s="184" t="s">
        <v>60</v>
      </c>
      <c r="E64" s="129">
        <v>1000</v>
      </c>
      <c r="F64" s="129">
        <v>1000</v>
      </c>
      <c r="G64" s="122">
        <v>1000</v>
      </c>
    </row>
    <row r="65" spans="1:7" ht="16.5" customHeight="1" outlineLevel="1">
      <c r="A65" s="147">
        <v>6310</v>
      </c>
      <c r="B65" s="147">
        <v>2142</v>
      </c>
      <c r="C65" s="152"/>
      <c r="D65" s="184" t="s">
        <v>61</v>
      </c>
      <c r="E65" s="129">
        <v>14000</v>
      </c>
      <c r="F65" s="129">
        <v>14000</v>
      </c>
      <c r="G65" s="122">
        <v>14000</v>
      </c>
    </row>
    <row r="66" spans="1:7" ht="16.5" customHeight="1">
      <c r="A66" s="148">
        <v>6310</v>
      </c>
      <c r="B66" s="147" t="s">
        <v>31</v>
      </c>
      <c r="C66" s="358" t="s">
        <v>62</v>
      </c>
      <c r="D66" s="359"/>
      <c r="E66" s="127">
        <f>SUM(E64:E65)</f>
        <v>15000</v>
      </c>
      <c r="F66" s="127">
        <f>SUM(F64:F65)</f>
        <v>15000</v>
      </c>
      <c r="G66" s="120">
        <f>SUM(G64:G65)</f>
        <v>15000</v>
      </c>
    </row>
    <row r="67" spans="1:7" ht="16.5" customHeight="1" outlineLevel="1">
      <c r="A67" s="147">
        <v>0</v>
      </c>
      <c r="B67" s="147">
        <v>0</v>
      </c>
      <c r="C67" s="152"/>
      <c r="D67" s="184"/>
      <c r="E67" s="129"/>
      <c r="F67" s="129"/>
      <c r="G67" s="122"/>
    </row>
    <row r="68" spans="1:8" ht="16.5" customHeight="1">
      <c r="A68" s="148">
        <v>6330</v>
      </c>
      <c r="B68" s="147" t="s">
        <v>31</v>
      </c>
      <c r="C68" s="153" t="s">
        <v>63</v>
      </c>
      <c r="D68" s="185"/>
      <c r="E68" s="127">
        <v>160000</v>
      </c>
      <c r="F68" s="127">
        <v>4460000</v>
      </c>
      <c r="G68" s="120">
        <v>100000</v>
      </c>
      <c r="H68" s="116"/>
    </row>
    <row r="69" spans="1:8" ht="16.5" customHeight="1" outlineLevel="1">
      <c r="A69" s="147">
        <v>6409</v>
      </c>
      <c r="B69" s="147">
        <v>2328</v>
      </c>
      <c r="C69" s="152"/>
      <c r="D69" s="186" t="s">
        <v>216</v>
      </c>
      <c r="E69" s="129">
        <v>0</v>
      </c>
      <c r="F69" s="129">
        <v>0</v>
      </c>
      <c r="G69" s="122">
        <v>0</v>
      </c>
      <c r="H69" s="116"/>
    </row>
    <row r="70" spans="1:7" ht="16.5" customHeight="1" outlineLevel="1">
      <c r="A70" s="147">
        <v>6409</v>
      </c>
      <c r="B70" s="147">
        <v>3201</v>
      </c>
      <c r="C70" s="152"/>
      <c r="D70" s="186" t="s">
        <v>215</v>
      </c>
      <c r="E70" s="129">
        <v>0</v>
      </c>
      <c r="F70" s="129">
        <v>265703</v>
      </c>
      <c r="G70" s="122">
        <v>0</v>
      </c>
    </row>
    <row r="71" spans="1:7" ht="16.5" customHeight="1" thickBot="1">
      <c r="A71" s="150">
        <v>6409</v>
      </c>
      <c r="B71" s="158" t="s">
        <v>31</v>
      </c>
      <c r="C71" s="209" t="s">
        <v>217</v>
      </c>
      <c r="D71" s="187"/>
      <c r="E71" s="190">
        <v>0</v>
      </c>
      <c r="F71" s="177">
        <v>266413</v>
      </c>
      <c r="G71" s="196">
        <v>0</v>
      </c>
    </row>
    <row r="72" spans="1:7" ht="16.5" customHeight="1" thickBot="1">
      <c r="A72" s="353" t="s">
        <v>65</v>
      </c>
      <c r="B72" s="354"/>
      <c r="C72" s="354"/>
      <c r="D72" s="354"/>
      <c r="E72" s="179">
        <f>SUM(E71+E68+E66+E63+E57+E55+E53+E50+E47+E42+E38+E34+E32+E30+E27)</f>
        <v>2390000</v>
      </c>
      <c r="F72" s="178">
        <f>SUM(F71+F68+F66+F63+F57+F55+F53+F50+F47+F42+F38+F34+F32+F30+F27)</f>
        <v>7243805</v>
      </c>
      <c r="G72" s="172">
        <f>SUM(G71+G66+G68+G63+G57+G55+G53+G50+G47+G42+G38+G34+G32+G30+G27)</f>
        <v>2353200</v>
      </c>
    </row>
    <row r="73" spans="1:7" ht="16.5" customHeight="1" thickBot="1">
      <c r="A73" s="361" t="s">
        <v>66</v>
      </c>
      <c r="B73" s="362"/>
      <c r="C73" s="362"/>
      <c r="D73" s="362"/>
      <c r="E73" s="189">
        <f>SUM(E72,E23)</f>
        <v>9742000</v>
      </c>
      <c r="F73" s="204">
        <f>SUM(F72,F23)</f>
        <v>15034305</v>
      </c>
      <c r="G73" s="201">
        <f>SUM(G72,G23)</f>
        <v>10329200</v>
      </c>
    </row>
    <row r="74" spans="1:10" s="41" customFormat="1" ht="16.5" customHeight="1">
      <c r="A74" s="330" t="s">
        <v>67</v>
      </c>
      <c r="B74" s="330"/>
      <c r="C74" s="330"/>
      <c r="D74" s="330"/>
      <c r="E74" s="40"/>
      <c r="F74" s="39"/>
      <c r="G74" s="40"/>
      <c r="I74" s="42"/>
      <c r="J74" s="42"/>
    </row>
    <row r="75" spans="1:10" s="41" customFormat="1" ht="16.5" customHeight="1">
      <c r="A75" s="327" t="s">
        <v>240</v>
      </c>
      <c r="B75" s="330"/>
      <c r="C75" s="330"/>
      <c r="D75" s="330"/>
      <c r="E75" s="330"/>
      <c r="F75" s="330"/>
      <c r="G75" s="330"/>
      <c r="I75" s="42"/>
      <c r="J75" s="42"/>
    </row>
    <row r="76" spans="1:4" ht="15.75" thickBot="1">
      <c r="A76" s="43"/>
      <c r="B76" s="43"/>
      <c r="C76" s="43"/>
      <c r="D76" s="43"/>
    </row>
    <row r="77" spans="1:7" ht="30.75" customHeight="1" thickBot="1">
      <c r="A77" s="363" t="s">
        <v>241</v>
      </c>
      <c r="B77" s="364"/>
      <c r="C77" s="364"/>
      <c r="D77" s="364"/>
      <c r="E77" s="364"/>
      <c r="F77" s="364"/>
      <c r="G77" s="365"/>
    </row>
    <row r="78" spans="1:7" ht="24.75" thickBot="1">
      <c r="A78" s="145" t="s">
        <v>1</v>
      </c>
      <c r="B78" s="156" t="s">
        <v>2</v>
      </c>
      <c r="C78" s="366" t="s">
        <v>3</v>
      </c>
      <c r="D78" s="367"/>
      <c r="E78" s="141" t="s">
        <v>5</v>
      </c>
      <c r="F78" s="142" t="s">
        <v>213</v>
      </c>
      <c r="G78" s="143" t="s">
        <v>5</v>
      </c>
    </row>
    <row r="79" spans="1:7" ht="16.5" customHeight="1" outlineLevel="1">
      <c r="A79" s="146">
        <v>1031</v>
      </c>
      <c r="B79" s="146">
        <v>5139</v>
      </c>
      <c r="C79" s="151"/>
      <c r="D79" s="137" t="s">
        <v>69</v>
      </c>
      <c r="E79" s="138">
        <v>60000</v>
      </c>
      <c r="F79" s="139">
        <v>30000</v>
      </c>
      <c r="G79" s="140">
        <v>50000</v>
      </c>
    </row>
    <row r="80" spans="1:7" ht="16.5" customHeight="1" outlineLevel="1">
      <c r="A80" s="147">
        <v>1031</v>
      </c>
      <c r="B80" s="147">
        <v>5169</v>
      </c>
      <c r="C80" s="152"/>
      <c r="D80" s="133" t="s">
        <v>70</v>
      </c>
      <c r="E80" s="128">
        <v>10000</v>
      </c>
      <c r="F80" s="126">
        <v>40000</v>
      </c>
      <c r="G80" s="119">
        <v>40000</v>
      </c>
    </row>
    <row r="81" spans="1:7" ht="16.5" customHeight="1">
      <c r="A81" s="148">
        <v>1031</v>
      </c>
      <c r="B81" s="147"/>
      <c r="C81" s="368" t="s">
        <v>71</v>
      </c>
      <c r="D81" s="369"/>
      <c r="E81" s="127">
        <f>SUM(E79:E80)</f>
        <v>70000</v>
      </c>
      <c r="F81" s="127">
        <f>SUM(F79:F80)</f>
        <v>70000</v>
      </c>
      <c r="G81" s="120">
        <f>SUM(G79:G80)</f>
        <v>90000</v>
      </c>
    </row>
    <row r="82" spans="1:7" ht="16.5" customHeight="1" outlineLevel="1">
      <c r="A82" s="147">
        <v>2212</v>
      </c>
      <c r="B82" s="147">
        <v>5139</v>
      </c>
      <c r="C82" s="152"/>
      <c r="D82" s="133" t="s">
        <v>144</v>
      </c>
      <c r="E82" s="136">
        <v>2000</v>
      </c>
      <c r="F82" s="128">
        <v>1000</v>
      </c>
      <c r="G82" s="121">
        <v>2000</v>
      </c>
    </row>
    <row r="83" spans="1:7" ht="16.5" customHeight="1" outlineLevel="1">
      <c r="A83" s="147">
        <v>2212</v>
      </c>
      <c r="B83" s="147">
        <v>5169</v>
      </c>
      <c r="C83" s="152"/>
      <c r="D83" s="133" t="s">
        <v>73</v>
      </c>
      <c r="E83" s="136">
        <v>15000</v>
      </c>
      <c r="F83" s="128">
        <v>396000</v>
      </c>
      <c r="G83" s="121">
        <v>20000</v>
      </c>
    </row>
    <row r="84" spans="1:7" ht="16.5" customHeight="1" outlineLevel="1">
      <c r="A84" s="147">
        <v>2212</v>
      </c>
      <c r="B84" s="147">
        <v>5171</v>
      </c>
      <c r="C84" s="152"/>
      <c r="D84" s="133" t="s">
        <v>74</v>
      </c>
      <c r="E84" s="128">
        <v>150000</v>
      </c>
      <c r="F84" s="128">
        <v>213800</v>
      </c>
      <c r="G84" s="119">
        <v>150000</v>
      </c>
    </row>
    <row r="85" spans="1:7" ht="16.5" customHeight="1" outlineLevel="1">
      <c r="A85" s="147">
        <v>2212</v>
      </c>
      <c r="B85" s="147">
        <v>6121</v>
      </c>
      <c r="C85" s="152"/>
      <c r="D85" s="133" t="s">
        <v>218</v>
      </c>
      <c r="E85" s="128">
        <v>2300000</v>
      </c>
      <c r="F85" s="128">
        <v>2172200</v>
      </c>
      <c r="G85" s="119">
        <v>20000</v>
      </c>
    </row>
    <row r="86" spans="1:7" ht="16.5" customHeight="1">
      <c r="A86" s="148">
        <v>2212</v>
      </c>
      <c r="B86" s="147"/>
      <c r="C86" s="358" t="s">
        <v>76</v>
      </c>
      <c r="D86" s="360"/>
      <c r="E86" s="127">
        <f>SUM(E82:E85)</f>
        <v>2467000</v>
      </c>
      <c r="F86" s="127">
        <f>SUM(F82:F85)</f>
        <v>2783000</v>
      </c>
      <c r="G86" s="120">
        <f>SUM(G82:G85)</f>
        <v>192000</v>
      </c>
    </row>
    <row r="87" spans="1:7" ht="16.5" customHeight="1" outlineLevel="1">
      <c r="A87" s="147">
        <v>2219</v>
      </c>
      <c r="B87" s="147">
        <v>5137</v>
      </c>
      <c r="C87" s="152"/>
      <c r="D87" s="133" t="s">
        <v>92</v>
      </c>
      <c r="E87" s="128">
        <v>0</v>
      </c>
      <c r="F87" s="129">
        <v>20000</v>
      </c>
      <c r="G87" s="119">
        <v>5000</v>
      </c>
    </row>
    <row r="88" spans="1:7" ht="16.5" customHeight="1" outlineLevel="1">
      <c r="A88" s="147">
        <v>2219</v>
      </c>
      <c r="B88" s="147">
        <v>5139</v>
      </c>
      <c r="C88" s="152"/>
      <c r="D88" s="133" t="s">
        <v>144</v>
      </c>
      <c r="E88" s="128">
        <v>0</v>
      </c>
      <c r="F88" s="129">
        <v>45000</v>
      </c>
      <c r="G88" s="119">
        <v>30000</v>
      </c>
    </row>
    <row r="89" spans="1:7" ht="16.5" customHeight="1" outlineLevel="1">
      <c r="A89" s="147">
        <v>2219</v>
      </c>
      <c r="B89" s="147">
        <v>5168</v>
      </c>
      <c r="C89" s="152"/>
      <c r="D89" s="133" t="s">
        <v>77</v>
      </c>
      <c r="E89" s="128">
        <v>20000</v>
      </c>
      <c r="F89" s="129">
        <v>20000</v>
      </c>
      <c r="G89" s="119">
        <v>5000</v>
      </c>
    </row>
    <row r="90" spans="1:7" ht="16.5" customHeight="1" outlineLevel="1">
      <c r="A90" s="147">
        <v>2219</v>
      </c>
      <c r="B90" s="147">
        <v>5169</v>
      </c>
      <c r="C90" s="152"/>
      <c r="D90" s="133" t="s">
        <v>78</v>
      </c>
      <c r="E90" s="128">
        <v>20000</v>
      </c>
      <c r="F90" s="129">
        <v>35000</v>
      </c>
      <c r="G90" s="119">
        <v>20000</v>
      </c>
    </row>
    <row r="91" spans="1:7" ht="16.5" customHeight="1" outlineLevel="1">
      <c r="A91" s="147">
        <v>2219</v>
      </c>
      <c r="B91" s="147">
        <v>5171</v>
      </c>
      <c r="C91" s="152"/>
      <c r="D91" s="133" t="s">
        <v>79</v>
      </c>
      <c r="E91" s="128">
        <v>120000</v>
      </c>
      <c r="F91" s="129">
        <v>40000</v>
      </c>
      <c r="G91" s="119">
        <v>100000</v>
      </c>
    </row>
    <row r="92" spans="1:7" ht="16.5" customHeight="1">
      <c r="A92" s="148">
        <v>2219</v>
      </c>
      <c r="B92" s="148"/>
      <c r="C92" s="358" t="s">
        <v>80</v>
      </c>
      <c r="D92" s="360"/>
      <c r="E92" s="127">
        <f>SUM(E87:E91)</f>
        <v>160000</v>
      </c>
      <c r="F92" s="127">
        <f>SUM(F87:F91)</f>
        <v>160000</v>
      </c>
      <c r="G92" s="120">
        <f>SUM(G87:G91)</f>
        <v>160000</v>
      </c>
    </row>
    <row r="93" spans="1:7" ht="16.5" customHeight="1" outlineLevel="1">
      <c r="A93" s="147">
        <v>2292</v>
      </c>
      <c r="B93" s="147">
        <v>5339</v>
      </c>
      <c r="C93" s="152"/>
      <c r="D93" s="133" t="s">
        <v>81</v>
      </c>
      <c r="E93" s="128">
        <v>55000</v>
      </c>
      <c r="F93" s="129">
        <v>55000</v>
      </c>
      <c r="G93" s="119">
        <v>95000</v>
      </c>
    </row>
    <row r="94" spans="1:7" ht="16.5" customHeight="1">
      <c r="A94" s="148">
        <v>2292</v>
      </c>
      <c r="B94" s="147"/>
      <c r="C94" s="358" t="s">
        <v>82</v>
      </c>
      <c r="D94" s="360"/>
      <c r="E94" s="127">
        <f>SUM(E93)</f>
        <v>55000</v>
      </c>
      <c r="F94" s="127">
        <f>SUM(F93)</f>
        <v>55000</v>
      </c>
      <c r="G94" s="120">
        <f>SUM(G93)</f>
        <v>95000</v>
      </c>
    </row>
    <row r="95" spans="1:7" ht="16.5" customHeight="1" outlineLevel="1">
      <c r="A95" s="147">
        <v>2310</v>
      </c>
      <c r="B95" s="147">
        <v>5151</v>
      </c>
      <c r="C95" s="152"/>
      <c r="D95" s="133" t="s">
        <v>83</v>
      </c>
      <c r="E95" s="128">
        <v>90000</v>
      </c>
      <c r="F95" s="129">
        <v>90000</v>
      </c>
      <c r="G95" s="119">
        <v>90000</v>
      </c>
    </row>
    <row r="96" spans="1:7" ht="16.5" customHeight="1" outlineLevel="1">
      <c r="A96" s="147">
        <v>2310</v>
      </c>
      <c r="B96" s="147">
        <v>6121</v>
      </c>
      <c r="C96" s="152"/>
      <c r="D96" s="133" t="s">
        <v>90</v>
      </c>
      <c r="E96" s="128">
        <v>0</v>
      </c>
      <c r="F96" s="129">
        <v>0</v>
      </c>
      <c r="G96" s="119">
        <v>2000000</v>
      </c>
    </row>
    <row r="97" spans="1:7" ht="16.5" customHeight="1">
      <c r="A97" s="148">
        <v>2310</v>
      </c>
      <c r="B97" s="147"/>
      <c r="C97" s="358" t="s">
        <v>224</v>
      </c>
      <c r="D97" s="360"/>
      <c r="E97" s="127">
        <f>SUM(E95:E96)</f>
        <v>90000</v>
      </c>
      <c r="F97" s="127">
        <f>SUM(F95:F96)</f>
        <v>90000</v>
      </c>
      <c r="G97" s="120">
        <f>SUM(G95:G96)</f>
        <v>2090000</v>
      </c>
    </row>
    <row r="98" spans="1:7" ht="16.5" customHeight="1" outlineLevel="1">
      <c r="A98" s="147">
        <v>2321</v>
      </c>
      <c r="B98" s="147">
        <v>5011</v>
      </c>
      <c r="C98" s="152"/>
      <c r="D98" s="133" t="s">
        <v>219</v>
      </c>
      <c r="E98" s="129">
        <v>90000</v>
      </c>
      <c r="F98" s="128">
        <v>90000</v>
      </c>
      <c r="G98" s="122">
        <v>90000</v>
      </c>
    </row>
    <row r="99" spans="1:7" ht="16.5" customHeight="1" outlineLevel="1">
      <c r="A99" s="147">
        <v>2321</v>
      </c>
      <c r="B99" s="147">
        <v>5031</v>
      </c>
      <c r="C99" s="152"/>
      <c r="D99" s="133" t="s">
        <v>86</v>
      </c>
      <c r="E99" s="129">
        <v>20000</v>
      </c>
      <c r="F99" s="128">
        <v>20000</v>
      </c>
      <c r="G99" s="122">
        <v>20000</v>
      </c>
    </row>
    <row r="100" spans="1:7" ht="16.5" customHeight="1" outlineLevel="1">
      <c r="A100" s="147">
        <v>2321</v>
      </c>
      <c r="B100" s="147">
        <v>5032</v>
      </c>
      <c r="C100" s="152"/>
      <c r="D100" s="133" t="s">
        <v>87</v>
      </c>
      <c r="E100" s="129">
        <v>13000</v>
      </c>
      <c r="F100" s="128">
        <v>13000</v>
      </c>
      <c r="G100" s="122">
        <v>13000</v>
      </c>
    </row>
    <row r="101" spans="1:7" ht="16.5" customHeight="1" outlineLevel="1">
      <c r="A101" s="147">
        <v>2321</v>
      </c>
      <c r="B101" s="147">
        <v>5132</v>
      </c>
      <c r="C101" s="152"/>
      <c r="D101" s="133" t="s">
        <v>130</v>
      </c>
      <c r="E101" s="129">
        <v>0</v>
      </c>
      <c r="F101" s="128">
        <v>1500</v>
      </c>
      <c r="G101" s="122">
        <v>5000</v>
      </c>
    </row>
    <row r="102" spans="1:7" ht="16.5" customHeight="1" outlineLevel="1">
      <c r="A102" s="147">
        <v>2321</v>
      </c>
      <c r="B102" s="147">
        <v>5139</v>
      </c>
      <c r="C102" s="152"/>
      <c r="D102" s="133" t="s">
        <v>144</v>
      </c>
      <c r="E102" s="129">
        <v>0</v>
      </c>
      <c r="F102" s="128">
        <v>13500</v>
      </c>
      <c r="G102" s="122">
        <v>10000</v>
      </c>
    </row>
    <row r="103" spans="1:7" ht="16.5" customHeight="1" outlineLevel="1">
      <c r="A103" s="147">
        <v>2321</v>
      </c>
      <c r="B103" s="147">
        <v>5154</v>
      </c>
      <c r="C103" s="152"/>
      <c r="D103" s="133" t="s">
        <v>88</v>
      </c>
      <c r="E103" s="129">
        <v>50000</v>
      </c>
      <c r="F103" s="128">
        <v>50000</v>
      </c>
      <c r="G103" s="122">
        <v>60000</v>
      </c>
    </row>
    <row r="104" spans="1:7" ht="16.5" customHeight="1" outlineLevel="1">
      <c r="A104" s="147">
        <v>2321</v>
      </c>
      <c r="B104" s="147">
        <v>5169</v>
      </c>
      <c r="C104" s="152"/>
      <c r="D104" s="133" t="s">
        <v>89</v>
      </c>
      <c r="E104" s="129">
        <v>700000</v>
      </c>
      <c r="F104" s="128">
        <v>760000</v>
      </c>
      <c r="G104" s="122">
        <v>780000</v>
      </c>
    </row>
    <row r="105" spans="1:7" ht="16.5" customHeight="1" outlineLevel="1">
      <c r="A105" s="147">
        <v>2321</v>
      </c>
      <c r="B105" s="147">
        <v>5171</v>
      </c>
      <c r="C105" s="152"/>
      <c r="D105" s="133" t="s">
        <v>79</v>
      </c>
      <c r="E105" s="128">
        <v>110000</v>
      </c>
      <c r="F105" s="128">
        <v>35000</v>
      </c>
      <c r="G105" s="119">
        <v>30000</v>
      </c>
    </row>
    <row r="106" spans="1:7" ht="16.5" customHeight="1" outlineLevel="1">
      <c r="A106" s="147">
        <v>2321</v>
      </c>
      <c r="B106" s="147">
        <v>6121</v>
      </c>
      <c r="C106" s="152"/>
      <c r="D106" s="133" t="s">
        <v>90</v>
      </c>
      <c r="E106" s="128">
        <v>10000</v>
      </c>
      <c r="F106" s="128">
        <v>90000</v>
      </c>
      <c r="G106" s="119">
        <v>70000</v>
      </c>
    </row>
    <row r="107" spans="1:7" ht="15">
      <c r="A107" s="149">
        <v>2321</v>
      </c>
      <c r="B107" s="157"/>
      <c r="C107" s="358" t="s">
        <v>91</v>
      </c>
      <c r="D107" s="360"/>
      <c r="E107" s="130">
        <f>SUM(E98:E106)</f>
        <v>993000</v>
      </c>
      <c r="F107" s="130">
        <f>SUM(F98:F106)</f>
        <v>1073000</v>
      </c>
      <c r="G107" s="123">
        <f>SUM(G98:G106)</f>
        <v>1078000</v>
      </c>
    </row>
    <row r="108" spans="1:7" ht="16.5" customHeight="1" outlineLevel="1">
      <c r="A108" s="147">
        <v>3111</v>
      </c>
      <c r="B108" s="147">
        <v>5137</v>
      </c>
      <c r="C108" s="152"/>
      <c r="D108" s="133" t="s">
        <v>92</v>
      </c>
      <c r="E108" s="128">
        <v>250000</v>
      </c>
      <c r="F108" s="128">
        <v>248500</v>
      </c>
      <c r="G108" s="119">
        <v>5000</v>
      </c>
    </row>
    <row r="109" spans="1:7" ht="16.5" customHeight="1" outlineLevel="1">
      <c r="A109" s="147">
        <v>3111</v>
      </c>
      <c r="B109" s="147">
        <v>5139</v>
      </c>
      <c r="C109" s="152"/>
      <c r="D109" s="133" t="s">
        <v>144</v>
      </c>
      <c r="E109" s="128">
        <v>0</v>
      </c>
      <c r="F109" s="128">
        <v>1500</v>
      </c>
      <c r="G109" s="119">
        <v>10000</v>
      </c>
    </row>
    <row r="110" spans="1:7" ht="16.5" customHeight="1" outlineLevel="1">
      <c r="A110" s="147">
        <v>3111</v>
      </c>
      <c r="B110" s="147">
        <v>5169</v>
      </c>
      <c r="C110" s="152"/>
      <c r="D110" s="133" t="s">
        <v>78</v>
      </c>
      <c r="E110" s="128">
        <v>5000</v>
      </c>
      <c r="F110" s="128">
        <v>35000</v>
      </c>
      <c r="G110" s="119">
        <v>10000</v>
      </c>
    </row>
    <row r="111" spans="1:7" ht="16.5" customHeight="1" outlineLevel="1">
      <c r="A111" s="147">
        <v>3111</v>
      </c>
      <c r="B111" s="147">
        <v>5331</v>
      </c>
      <c r="C111" s="152"/>
      <c r="D111" s="133" t="s">
        <v>93</v>
      </c>
      <c r="E111" s="128">
        <v>280000</v>
      </c>
      <c r="F111" s="128">
        <v>280000</v>
      </c>
      <c r="G111" s="119">
        <v>280000</v>
      </c>
    </row>
    <row r="112" spans="1:7" ht="16.5" customHeight="1" outlineLevel="1">
      <c r="A112" s="147">
        <v>3111</v>
      </c>
      <c r="B112" s="147">
        <v>6121</v>
      </c>
      <c r="C112" s="152"/>
      <c r="D112" s="133" t="s">
        <v>90</v>
      </c>
      <c r="E112" s="128">
        <v>100000</v>
      </c>
      <c r="F112" s="128">
        <v>70000</v>
      </c>
      <c r="G112" s="119">
        <v>250000</v>
      </c>
    </row>
    <row r="113" spans="1:7" ht="16.5" customHeight="1">
      <c r="A113" s="148">
        <v>3111</v>
      </c>
      <c r="B113" s="147"/>
      <c r="C113" s="358" t="s">
        <v>94</v>
      </c>
      <c r="D113" s="360"/>
      <c r="E113" s="127">
        <f>SUM(E108:E112)</f>
        <v>635000</v>
      </c>
      <c r="F113" s="127">
        <f>SUM(F108:F112)</f>
        <v>635000</v>
      </c>
      <c r="G113" s="120">
        <f>SUM(G108:G112)</f>
        <v>555000</v>
      </c>
    </row>
    <row r="114" spans="1:7" ht="16.5" customHeight="1" outlineLevel="1">
      <c r="A114" s="147">
        <v>3314</v>
      </c>
      <c r="B114" s="147">
        <v>5021</v>
      </c>
      <c r="C114" s="152"/>
      <c r="D114" s="133" t="s">
        <v>95</v>
      </c>
      <c r="E114" s="128">
        <v>16000</v>
      </c>
      <c r="F114" s="128">
        <v>16000</v>
      </c>
      <c r="G114" s="119">
        <v>16000</v>
      </c>
    </row>
    <row r="115" spans="1:7" ht="16.5" customHeight="1" outlineLevel="1">
      <c r="A115" s="147">
        <v>3314</v>
      </c>
      <c r="B115" s="147">
        <v>5136</v>
      </c>
      <c r="C115" s="152"/>
      <c r="D115" s="133" t="s">
        <v>96</v>
      </c>
      <c r="E115" s="128">
        <v>5000</v>
      </c>
      <c r="F115" s="128">
        <v>5200</v>
      </c>
      <c r="G115" s="119">
        <v>5500</v>
      </c>
    </row>
    <row r="116" spans="1:7" ht="16.5" customHeight="1" outlineLevel="1">
      <c r="A116" s="147">
        <v>3314</v>
      </c>
      <c r="B116" s="147">
        <v>6121</v>
      </c>
      <c r="C116" s="152"/>
      <c r="D116" s="133" t="s">
        <v>90</v>
      </c>
      <c r="E116" s="128">
        <v>1000</v>
      </c>
      <c r="F116" s="128">
        <v>1000</v>
      </c>
      <c r="G116" s="119">
        <v>0</v>
      </c>
    </row>
    <row r="117" spans="1:7" ht="16.5" customHeight="1">
      <c r="A117" s="148">
        <v>3314</v>
      </c>
      <c r="B117" s="147"/>
      <c r="C117" s="358" t="s">
        <v>38</v>
      </c>
      <c r="D117" s="360"/>
      <c r="E117" s="127">
        <f>SUM(E114:E116)</f>
        <v>22000</v>
      </c>
      <c r="F117" s="127">
        <f>SUM(F114:F116)</f>
        <v>22200</v>
      </c>
      <c r="G117" s="120">
        <f>SUM(G114:G116)</f>
        <v>21500</v>
      </c>
    </row>
    <row r="118" spans="1:7" ht="16.5" customHeight="1" outlineLevel="1">
      <c r="A118" s="147">
        <v>3319</v>
      </c>
      <c r="B118" s="147">
        <v>5139</v>
      </c>
      <c r="C118" s="152"/>
      <c r="D118" s="133" t="s">
        <v>97</v>
      </c>
      <c r="E118" s="129">
        <v>1000</v>
      </c>
      <c r="F118" s="129">
        <v>1000</v>
      </c>
      <c r="G118" s="122">
        <v>1000</v>
      </c>
    </row>
    <row r="119" spans="1:7" ht="16.5" customHeight="1" outlineLevel="1">
      <c r="A119" s="147">
        <v>3319</v>
      </c>
      <c r="B119" s="147">
        <v>5169</v>
      </c>
      <c r="C119" s="152"/>
      <c r="D119" s="133" t="s">
        <v>98</v>
      </c>
      <c r="E119" s="129">
        <v>14000</v>
      </c>
      <c r="F119" s="129">
        <v>14000</v>
      </c>
      <c r="G119" s="122">
        <v>14000</v>
      </c>
    </row>
    <row r="120" spans="1:7" ht="16.5" customHeight="1">
      <c r="A120" s="148">
        <v>3319</v>
      </c>
      <c r="B120" s="147"/>
      <c r="C120" s="358" t="s">
        <v>99</v>
      </c>
      <c r="D120" s="360"/>
      <c r="E120" s="127">
        <f>SUM(E118:E119)</f>
        <v>15000</v>
      </c>
      <c r="F120" s="127">
        <f>SUM(F118:F119)</f>
        <v>15000</v>
      </c>
      <c r="G120" s="120">
        <f>SUM(G118:G119)</f>
        <v>15000</v>
      </c>
    </row>
    <row r="121" spans="1:7" ht="16.5" customHeight="1" outlineLevel="1">
      <c r="A121" s="147">
        <v>3326</v>
      </c>
      <c r="B121" s="147">
        <v>5171</v>
      </c>
      <c r="C121" s="152"/>
      <c r="D121" s="133" t="s">
        <v>100</v>
      </c>
      <c r="E121" s="128">
        <v>100000</v>
      </c>
      <c r="F121" s="129">
        <v>35317</v>
      </c>
      <c r="G121" s="119">
        <v>65000</v>
      </c>
    </row>
    <row r="122" spans="1:7" ht="16.5" customHeight="1">
      <c r="A122" s="148">
        <v>3326</v>
      </c>
      <c r="B122" s="147"/>
      <c r="C122" s="358" t="s">
        <v>101</v>
      </c>
      <c r="D122" s="360"/>
      <c r="E122" s="127">
        <f>SUM(E121)</f>
        <v>100000</v>
      </c>
      <c r="F122" s="127">
        <f>SUM(F121)</f>
        <v>35317</v>
      </c>
      <c r="G122" s="120">
        <f>SUM(G121)</f>
        <v>65000</v>
      </c>
    </row>
    <row r="123" spans="1:7" ht="16.5" customHeight="1" outlineLevel="1">
      <c r="A123" s="147">
        <v>3341</v>
      </c>
      <c r="B123" s="147">
        <v>5169</v>
      </c>
      <c r="C123" s="152"/>
      <c r="D123" s="133" t="s">
        <v>102</v>
      </c>
      <c r="E123" s="128">
        <v>3000</v>
      </c>
      <c r="F123" s="129">
        <v>3000</v>
      </c>
      <c r="G123" s="119">
        <v>3000</v>
      </c>
    </row>
    <row r="124" spans="1:7" ht="16.5" customHeight="1" outlineLevel="1">
      <c r="A124" s="147">
        <v>3341</v>
      </c>
      <c r="B124" s="147">
        <v>5171</v>
      </c>
      <c r="C124" s="152"/>
      <c r="D124" s="133" t="s">
        <v>100</v>
      </c>
      <c r="E124" s="128">
        <v>5000</v>
      </c>
      <c r="F124" s="129">
        <v>5000</v>
      </c>
      <c r="G124" s="119">
        <v>10000</v>
      </c>
    </row>
    <row r="125" spans="1:7" ht="16.5" customHeight="1">
      <c r="A125" s="148">
        <v>3341</v>
      </c>
      <c r="B125" s="147"/>
      <c r="C125" s="358" t="s">
        <v>103</v>
      </c>
      <c r="D125" s="360"/>
      <c r="E125" s="127">
        <f>SUM(E123:E124)</f>
        <v>8000</v>
      </c>
      <c r="F125" s="127">
        <f>SUM(F123:F124)</f>
        <v>8000</v>
      </c>
      <c r="G125" s="120">
        <f>SUM(G123:G124)</f>
        <v>13000</v>
      </c>
    </row>
    <row r="126" spans="1:7" ht="16.5" customHeight="1" outlineLevel="1">
      <c r="A126" s="147">
        <v>3399</v>
      </c>
      <c r="B126" s="147">
        <v>5021</v>
      </c>
      <c r="C126" s="152"/>
      <c r="D126" s="133" t="s">
        <v>104</v>
      </c>
      <c r="E126" s="128">
        <v>15000</v>
      </c>
      <c r="F126" s="129">
        <v>15000</v>
      </c>
      <c r="G126" s="119">
        <v>5000</v>
      </c>
    </row>
    <row r="127" spans="1:7" ht="16.5" customHeight="1" outlineLevel="1">
      <c r="A127" s="147">
        <v>3399</v>
      </c>
      <c r="B127" s="147">
        <v>5137</v>
      </c>
      <c r="C127" s="152"/>
      <c r="D127" s="133" t="s">
        <v>92</v>
      </c>
      <c r="E127" s="128">
        <v>10000</v>
      </c>
      <c r="F127" s="129">
        <v>10000</v>
      </c>
      <c r="G127" s="119">
        <v>10000</v>
      </c>
    </row>
    <row r="128" spans="1:7" ht="16.5" customHeight="1" outlineLevel="1">
      <c r="A128" s="147">
        <v>3399</v>
      </c>
      <c r="B128" s="147">
        <v>5139</v>
      </c>
      <c r="C128" s="152"/>
      <c r="D128" s="133" t="s">
        <v>144</v>
      </c>
      <c r="E128" s="128">
        <v>85000</v>
      </c>
      <c r="F128" s="129">
        <v>45000</v>
      </c>
      <c r="G128" s="119">
        <v>50000</v>
      </c>
    </row>
    <row r="129" spans="1:7" ht="16.5" customHeight="1" outlineLevel="1">
      <c r="A129" s="147">
        <v>3399</v>
      </c>
      <c r="B129" s="147">
        <v>5169</v>
      </c>
      <c r="C129" s="152"/>
      <c r="D129" s="133" t="s">
        <v>78</v>
      </c>
      <c r="E129" s="128">
        <v>80000</v>
      </c>
      <c r="F129" s="129">
        <v>110000</v>
      </c>
      <c r="G129" s="119">
        <v>110000</v>
      </c>
    </row>
    <row r="130" spans="1:7" ht="16.5" customHeight="1" outlineLevel="1">
      <c r="A130" s="147">
        <v>3399</v>
      </c>
      <c r="B130" s="147">
        <v>5175</v>
      </c>
      <c r="C130" s="152"/>
      <c r="D130" s="133" t="s">
        <v>106</v>
      </c>
      <c r="E130" s="128">
        <v>15000</v>
      </c>
      <c r="F130" s="129">
        <v>15000</v>
      </c>
      <c r="G130" s="119">
        <v>5000</v>
      </c>
    </row>
    <row r="131" spans="1:7" ht="16.5" customHeight="1" outlineLevel="1">
      <c r="A131" s="147">
        <v>3399</v>
      </c>
      <c r="B131" s="147">
        <v>5194</v>
      </c>
      <c r="C131" s="152"/>
      <c r="D131" s="133" t="s">
        <v>107</v>
      </c>
      <c r="E131" s="128">
        <v>15000</v>
      </c>
      <c r="F131" s="129">
        <v>25000</v>
      </c>
      <c r="G131" s="119">
        <v>25000</v>
      </c>
    </row>
    <row r="132" spans="1:7" ht="16.5" customHeight="1" outlineLevel="1">
      <c r="A132" s="147">
        <v>3399</v>
      </c>
      <c r="B132" s="147">
        <v>5492</v>
      </c>
      <c r="C132" s="152"/>
      <c r="D132" s="133" t="s">
        <v>108</v>
      </c>
      <c r="E132" s="128">
        <v>10000</v>
      </c>
      <c r="F132" s="129">
        <v>10000</v>
      </c>
      <c r="G132" s="119">
        <v>10000</v>
      </c>
    </row>
    <row r="133" spans="1:7" ht="16.5" customHeight="1">
      <c r="A133" s="148">
        <v>3399</v>
      </c>
      <c r="B133" s="147"/>
      <c r="C133" s="358" t="s">
        <v>109</v>
      </c>
      <c r="D133" s="360"/>
      <c r="E133" s="127">
        <f>SUM(E126:E132)</f>
        <v>230000</v>
      </c>
      <c r="F133" s="127">
        <f>SUM(F126:F132)</f>
        <v>230000</v>
      </c>
      <c r="G133" s="120">
        <f>SUM(G126:G132)</f>
        <v>215000</v>
      </c>
    </row>
    <row r="134" spans="1:7" ht="16.5" customHeight="1" outlineLevel="1">
      <c r="A134" s="147">
        <v>3412</v>
      </c>
      <c r="B134" s="147">
        <v>5137</v>
      </c>
      <c r="C134" s="152"/>
      <c r="D134" s="133" t="s">
        <v>110</v>
      </c>
      <c r="E134" s="128">
        <v>1000</v>
      </c>
      <c r="F134" s="129">
        <v>1000</v>
      </c>
      <c r="G134" s="119">
        <v>1000</v>
      </c>
    </row>
    <row r="135" spans="1:7" ht="16.5" customHeight="1" outlineLevel="1">
      <c r="A135" s="147">
        <v>3412</v>
      </c>
      <c r="B135" s="147">
        <v>5139</v>
      </c>
      <c r="C135" s="152"/>
      <c r="D135" s="133" t="s">
        <v>111</v>
      </c>
      <c r="E135" s="128">
        <v>20000</v>
      </c>
      <c r="F135" s="129">
        <v>33150</v>
      </c>
      <c r="G135" s="119">
        <v>20000</v>
      </c>
    </row>
    <row r="136" spans="1:7" ht="16.5" customHeight="1" outlineLevel="1">
      <c r="A136" s="147">
        <v>3412</v>
      </c>
      <c r="B136" s="147">
        <v>5153</v>
      </c>
      <c r="C136" s="152"/>
      <c r="D136" s="133" t="s">
        <v>112</v>
      </c>
      <c r="E136" s="128">
        <v>70000</v>
      </c>
      <c r="F136" s="129">
        <v>58500</v>
      </c>
      <c r="G136" s="119">
        <v>70000</v>
      </c>
    </row>
    <row r="137" spans="1:7" ht="16.5" customHeight="1" outlineLevel="1">
      <c r="A137" s="147">
        <v>3412</v>
      </c>
      <c r="B137" s="147">
        <v>5154</v>
      </c>
      <c r="C137" s="152"/>
      <c r="D137" s="133" t="s">
        <v>113</v>
      </c>
      <c r="E137" s="128">
        <v>90000</v>
      </c>
      <c r="F137" s="129">
        <v>120350</v>
      </c>
      <c r="G137" s="119">
        <v>130000</v>
      </c>
    </row>
    <row r="138" spans="1:7" ht="16.5" customHeight="1" outlineLevel="1">
      <c r="A138" s="147">
        <v>3412</v>
      </c>
      <c r="B138" s="147">
        <v>5169</v>
      </c>
      <c r="C138" s="152"/>
      <c r="D138" s="133" t="s">
        <v>78</v>
      </c>
      <c r="E138" s="128">
        <v>5000</v>
      </c>
      <c r="F138" s="129">
        <v>53000</v>
      </c>
      <c r="G138" s="119">
        <v>10000</v>
      </c>
    </row>
    <row r="139" spans="1:7" ht="16.5" customHeight="1">
      <c r="A139" s="148">
        <v>3412</v>
      </c>
      <c r="B139" s="147"/>
      <c r="C139" s="358" t="s">
        <v>44</v>
      </c>
      <c r="D139" s="360"/>
      <c r="E139" s="127">
        <f>SUM(E134:E138)</f>
        <v>186000</v>
      </c>
      <c r="F139" s="127">
        <f>SUM(F134:F138)</f>
        <v>266000</v>
      </c>
      <c r="G139" s="120">
        <f>SUM(G134:G138)</f>
        <v>231000</v>
      </c>
    </row>
    <row r="140" spans="1:7" ht="16.5" customHeight="1" outlineLevel="1">
      <c r="A140" s="147">
        <v>3612</v>
      </c>
      <c r="B140" s="147">
        <v>5139</v>
      </c>
      <c r="C140" s="152"/>
      <c r="D140" s="133" t="s">
        <v>221</v>
      </c>
      <c r="E140" s="128">
        <v>25000</v>
      </c>
      <c r="F140" s="129">
        <v>27000</v>
      </c>
      <c r="G140" s="119">
        <v>25000</v>
      </c>
    </row>
    <row r="141" spans="1:7" ht="16.5" customHeight="1" outlineLevel="1">
      <c r="A141" s="147">
        <v>3612</v>
      </c>
      <c r="B141" s="147">
        <v>5153</v>
      </c>
      <c r="C141" s="152"/>
      <c r="D141" s="133" t="s">
        <v>117</v>
      </c>
      <c r="E141" s="128">
        <v>10000</v>
      </c>
      <c r="F141" s="129">
        <v>8000</v>
      </c>
      <c r="G141" s="119">
        <v>0</v>
      </c>
    </row>
    <row r="142" spans="1:7" ht="16.5" customHeight="1" outlineLevel="1">
      <c r="A142" s="147">
        <v>3612</v>
      </c>
      <c r="B142" s="147">
        <v>5154</v>
      </c>
      <c r="C142" s="152"/>
      <c r="D142" s="133" t="s">
        <v>88</v>
      </c>
      <c r="E142" s="128">
        <v>9000</v>
      </c>
      <c r="F142" s="129">
        <v>9000</v>
      </c>
      <c r="G142" s="119">
        <v>5000</v>
      </c>
    </row>
    <row r="143" spans="1:7" ht="16.5" customHeight="1" outlineLevel="1">
      <c r="A143" s="147">
        <v>3612</v>
      </c>
      <c r="B143" s="147">
        <v>5169</v>
      </c>
      <c r="C143" s="152"/>
      <c r="D143" s="133" t="s">
        <v>78</v>
      </c>
      <c r="E143" s="128">
        <v>30000</v>
      </c>
      <c r="F143" s="128">
        <v>58875</v>
      </c>
      <c r="G143" s="119">
        <v>50000</v>
      </c>
    </row>
    <row r="144" spans="1:7" ht="16.5" customHeight="1" outlineLevel="1">
      <c r="A144" s="147">
        <v>3612</v>
      </c>
      <c r="B144" s="147">
        <v>5171</v>
      </c>
      <c r="C144" s="152"/>
      <c r="D144" s="133" t="s">
        <v>100</v>
      </c>
      <c r="E144" s="128">
        <v>45000</v>
      </c>
      <c r="F144" s="128">
        <v>40000</v>
      </c>
      <c r="G144" s="119">
        <v>5000</v>
      </c>
    </row>
    <row r="145" spans="1:7" ht="16.5" customHeight="1" outlineLevel="1">
      <c r="A145" s="147">
        <v>3612</v>
      </c>
      <c r="B145" s="147">
        <v>5192</v>
      </c>
      <c r="C145" s="152"/>
      <c r="D145" s="133" t="s">
        <v>220</v>
      </c>
      <c r="E145" s="128">
        <v>0</v>
      </c>
      <c r="F145" s="128">
        <v>2000</v>
      </c>
      <c r="G145" s="119">
        <v>0</v>
      </c>
    </row>
    <row r="146" spans="1:7" ht="16.5" customHeight="1" outlineLevel="1">
      <c r="A146" s="147">
        <v>3612</v>
      </c>
      <c r="B146" s="147">
        <v>6121</v>
      </c>
      <c r="C146" s="152"/>
      <c r="D146" s="133" t="s">
        <v>90</v>
      </c>
      <c r="E146" s="128">
        <v>20000</v>
      </c>
      <c r="F146" s="128">
        <v>0</v>
      </c>
      <c r="G146" s="119">
        <v>10000</v>
      </c>
    </row>
    <row r="147" spans="1:7" ht="16.5" customHeight="1">
      <c r="A147" s="148">
        <v>3612</v>
      </c>
      <c r="B147" s="147"/>
      <c r="C147" s="358" t="s">
        <v>119</v>
      </c>
      <c r="D147" s="360"/>
      <c r="E147" s="127">
        <f>SUM(E140:E146)</f>
        <v>139000</v>
      </c>
      <c r="F147" s="127">
        <f>SUM(F140:F146)</f>
        <v>144875</v>
      </c>
      <c r="G147" s="120">
        <f>SUM(G140:G146)</f>
        <v>95000</v>
      </c>
    </row>
    <row r="148" spans="1:7" ht="16.5" customHeight="1" outlineLevel="1">
      <c r="A148" s="147">
        <v>3613</v>
      </c>
      <c r="B148" s="147">
        <v>5137</v>
      </c>
      <c r="C148" s="152"/>
      <c r="D148" s="133" t="s">
        <v>110</v>
      </c>
      <c r="E148" s="128">
        <v>30000</v>
      </c>
      <c r="F148" s="128">
        <v>30000</v>
      </c>
      <c r="G148" s="119">
        <v>10000</v>
      </c>
    </row>
    <row r="149" spans="1:7" ht="16.5" customHeight="1" outlineLevel="1">
      <c r="A149" s="147">
        <v>3613</v>
      </c>
      <c r="B149" s="147">
        <v>5139</v>
      </c>
      <c r="C149" s="152"/>
      <c r="D149" s="133" t="s">
        <v>144</v>
      </c>
      <c r="E149" s="128">
        <v>30000</v>
      </c>
      <c r="F149" s="128">
        <v>30000</v>
      </c>
      <c r="G149" s="119">
        <v>50000</v>
      </c>
    </row>
    <row r="150" spans="1:7" ht="16.5" customHeight="1" outlineLevel="1">
      <c r="A150" s="147">
        <v>3613</v>
      </c>
      <c r="B150" s="147">
        <v>5151</v>
      </c>
      <c r="C150" s="152"/>
      <c r="D150" s="133" t="s">
        <v>222</v>
      </c>
      <c r="E150" s="128">
        <v>0</v>
      </c>
      <c r="F150" s="128">
        <v>3000</v>
      </c>
      <c r="G150" s="119">
        <v>3000</v>
      </c>
    </row>
    <row r="151" spans="1:7" ht="16.5" customHeight="1" outlineLevel="1">
      <c r="A151" s="147">
        <v>3613</v>
      </c>
      <c r="B151" s="147">
        <v>5153</v>
      </c>
      <c r="C151" s="152"/>
      <c r="D151" s="133" t="s">
        <v>117</v>
      </c>
      <c r="E151" s="128">
        <v>25000</v>
      </c>
      <c r="F151" s="128">
        <v>25000</v>
      </c>
      <c r="G151" s="119">
        <v>10000</v>
      </c>
    </row>
    <row r="152" spans="1:7" ht="16.5" customHeight="1" outlineLevel="1">
      <c r="A152" s="147">
        <v>3613</v>
      </c>
      <c r="B152" s="147">
        <v>5154</v>
      </c>
      <c r="C152" s="152"/>
      <c r="D152" s="133" t="s">
        <v>88</v>
      </c>
      <c r="E152" s="128">
        <v>50000</v>
      </c>
      <c r="F152" s="128">
        <v>47000</v>
      </c>
      <c r="G152" s="119">
        <v>10000</v>
      </c>
    </row>
    <row r="153" spans="1:7" ht="16.5" customHeight="1" outlineLevel="1">
      <c r="A153" s="147">
        <v>3613</v>
      </c>
      <c r="B153" s="147">
        <v>5169</v>
      </c>
      <c r="C153" s="152"/>
      <c r="D153" s="133" t="s">
        <v>78</v>
      </c>
      <c r="E153" s="128">
        <v>60000</v>
      </c>
      <c r="F153" s="128">
        <v>510000</v>
      </c>
      <c r="G153" s="119">
        <v>60000</v>
      </c>
    </row>
    <row r="154" spans="1:7" ht="16.5" customHeight="1" outlineLevel="1">
      <c r="A154" s="147">
        <v>3613</v>
      </c>
      <c r="B154" s="147">
        <v>5171</v>
      </c>
      <c r="C154" s="152"/>
      <c r="D154" s="133" t="s">
        <v>100</v>
      </c>
      <c r="E154" s="128">
        <v>20000</v>
      </c>
      <c r="F154" s="128">
        <v>20000</v>
      </c>
      <c r="G154" s="119">
        <v>20000</v>
      </c>
    </row>
    <row r="155" spans="1:7" ht="16.5" customHeight="1" outlineLevel="1">
      <c r="A155" s="147">
        <v>3613</v>
      </c>
      <c r="B155" s="147">
        <v>6121</v>
      </c>
      <c r="C155" s="152"/>
      <c r="D155" s="133" t="s">
        <v>223</v>
      </c>
      <c r="E155" s="128">
        <v>450000</v>
      </c>
      <c r="F155" s="128">
        <v>0</v>
      </c>
      <c r="G155" s="119">
        <v>50000</v>
      </c>
    </row>
    <row r="156" spans="1:13" ht="16.5" customHeight="1">
      <c r="A156" s="148">
        <v>3613</v>
      </c>
      <c r="B156" s="147"/>
      <c r="C156" s="358" t="s">
        <v>51</v>
      </c>
      <c r="D156" s="360"/>
      <c r="E156" s="127">
        <f>SUM(E148:E155)</f>
        <v>665000</v>
      </c>
      <c r="F156" s="127">
        <f>SUM(F148:F155)</f>
        <v>665000</v>
      </c>
      <c r="G156" s="120">
        <f>SUM(G148:G155)</f>
        <v>213000</v>
      </c>
      <c r="M156" s="63"/>
    </row>
    <row r="157" spans="1:7" ht="16.5" customHeight="1" outlineLevel="1">
      <c r="A157" s="147">
        <v>3631</v>
      </c>
      <c r="B157" s="147">
        <v>5154</v>
      </c>
      <c r="C157" s="152"/>
      <c r="D157" s="133" t="s">
        <v>88</v>
      </c>
      <c r="E157" s="128">
        <v>180000</v>
      </c>
      <c r="F157" s="128">
        <v>180000</v>
      </c>
      <c r="G157" s="119">
        <v>130000</v>
      </c>
    </row>
    <row r="158" spans="1:7" ht="16.5" customHeight="1" outlineLevel="1">
      <c r="A158" s="147">
        <v>3631</v>
      </c>
      <c r="B158" s="147">
        <v>5169</v>
      </c>
      <c r="C158" s="152"/>
      <c r="D158" s="133" t="s">
        <v>78</v>
      </c>
      <c r="E158" s="128">
        <v>30000</v>
      </c>
      <c r="F158" s="128">
        <v>30000</v>
      </c>
      <c r="G158" s="119">
        <v>40000</v>
      </c>
    </row>
    <row r="159" spans="1:7" ht="16.5" customHeight="1" outlineLevel="1">
      <c r="A159" s="147">
        <v>3631</v>
      </c>
      <c r="B159" s="147">
        <v>5171</v>
      </c>
      <c r="C159" s="152"/>
      <c r="D159" s="133" t="s">
        <v>100</v>
      </c>
      <c r="E159" s="128">
        <v>25000</v>
      </c>
      <c r="F159" s="128">
        <v>25000</v>
      </c>
      <c r="G159" s="119">
        <v>25000</v>
      </c>
    </row>
    <row r="160" spans="1:7" ht="16.5" customHeight="1">
      <c r="A160" s="148">
        <v>3631</v>
      </c>
      <c r="B160" s="147"/>
      <c r="C160" s="358" t="s">
        <v>121</v>
      </c>
      <c r="D160" s="360"/>
      <c r="E160" s="127">
        <f>SUM(E157:E159)</f>
        <v>235000</v>
      </c>
      <c r="F160" s="127">
        <f>SUM(F157:F159)</f>
        <v>235000</v>
      </c>
      <c r="G160" s="120">
        <f>SUM(G157:G159)</f>
        <v>195000</v>
      </c>
    </row>
    <row r="161" spans="1:7" ht="16.5" customHeight="1" outlineLevel="1">
      <c r="A161" s="147">
        <v>3631</v>
      </c>
      <c r="B161" s="147">
        <v>5169</v>
      </c>
      <c r="C161" s="152"/>
      <c r="D161" s="133" t="s">
        <v>78</v>
      </c>
      <c r="E161" s="128">
        <v>5000</v>
      </c>
      <c r="F161" s="128">
        <v>5000</v>
      </c>
      <c r="G161" s="119">
        <v>1000</v>
      </c>
    </row>
    <row r="162" spans="1:7" ht="16.5" customHeight="1" outlineLevel="1">
      <c r="A162" s="147">
        <v>3635</v>
      </c>
      <c r="B162" s="147">
        <v>6119</v>
      </c>
      <c r="C162" s="152"/>
      <c r="D162" s="133" t="s">
        <v>122</v>
      </c>
      <c r="E162" s="128">
        <v>3000</v>
      </c>
      <c r="F162" s="128">
        <v>3000</v>
      </c>
      <c r="G162" s="119">
        <v>0</v>
      </c>
    </row>
    <row r="163" spans="1:7" ht="16.5" customHeight="1">
      <c r="A163" s="148">
        <v>3635</v>
      </c>
      <c r="B163" s="147"/>
      <c r="C163" s="358" t="s">
        <v>123</v>
      </c>
      <c r="D163" s="360"/>
      <c r="E163" s="127">
        <f>SUM(E161:E162)</f>
        <v>8000</v>
      </c>
      <c r="F163" s="127">
        <f>SUM(F161:F162)</f>
        <v>8000</v>
      </c>
      <c r="G163" s="120">
        <f>SUM(G161:G162)</f>
        <v>1000</v>
      </c>
    </row>
    <row r="164" spans="1:7" ht="16.5" customHeight="1" outlineLevel="1">
      <c r="A164" s="147">
        <v>3639</v>
      </c>
      <c r="B164" s="147">
        <v>5141</v>
      </c>
      <c r="C164" s="152"/>
      <c r="D164" s="133" t="s">
        <v>132</v>
      </c>
      <c r="E164" s="128">
        <v>0</v>
      </c>
      <c r="F164" s="128">
        <v>18000</v>
      </c>
      <c r="G164" s="119">
        <v>40000</v>
      </c>
    </row>
    <row r="165" spans="1:7" ht="16.5" customHeight="1" outlineLevel="1">
      <c r="A165" s="147">
        <v>3639</v>
      </c>
      <c r="B165" s="147">
        <v>5169</v>
      </c>
      <c r="C165" s="152"/>
      <c r="D165" s="133" t="s">
        <v>78</v>
      </c>
      <c r="E165" s="128">
        <v>20000</v>
      </c>
      <c r="F165" s="128">
        <v>42000</v>
      </c>
      <c r="G165" s="119">
        <v>25000</v>
      </c>
    </row>
    <row r="166" spans="1:7" ht="16.5" customHeight="1" outlineLevel="1">
      <c r="A166" s="147">
        <v>3639</v>
      </c>
      <c r="B166" s="147">
        <v>5362</v>
      </c>
      <c r="C166" s="152"/>
      <c r="D166" s="133" t="s">
        <v>124</v>
      </c>
      <c r="E166" s="128">
        <v>20000</v>
      </c>
      <c r="F166" s="128">
        <v>20000</v>
      </c>
      <c r="G166" s="119">
        <v>20000</v>
      </c>
    </row>
    <row r="167" spans="1:7" ht="16.5" customHeight="1" outlineLevel="1">
      <c r="A167" s="147">
        <v>3639</v>
      </c>
      <c r="B167" s="147">
        <v>6121</v>
      </c>
      <c r="C167" s="152"/>
      <c r="D167" s="133" t="s">
        <v>223</v>
      </c>
      <c r="E167" s="128">
        <v>0</v>
      </c>
      <c r="F167" s="128">
        <v>25000</v>
      </c>
      <c r="G167" s="119">
        <v>0</v>
      </c>
    </row>
    <row r="168" spans="1:7" ht="16.5" customHeight="1" outlineLevel="1">
      <c r="A168" s="147">
        <v>3639</v>
      </c>
      <c r="B168" s="147">
        <v>6130</v>
      </c>
      <c r="C168" s="152"/>
      <c r="D168" s="133" t="s">
        <v>125</v>
      </c>
      <c r="E168" s="128">
        <v>400000</v>
      </c>
      <c r="F168" s="128">
        <v>4335000</v>
      </c>
      <c r="G168" s="119">
        <v>230000</v>
      </c>
    </row>
    <row r="169" spans="1:7" ht="16.5" customHeight="1">
      <c r="A169" s="148">
        <v>3639</v>
      </c>
      <c r="B169" s="147"/>
      <c r="C169" s="153" t="s">
        <v>126</v>
      </c>
      <c r="D169" s="134"/>
      <c r="E169" s="127">
        <f>SUM(E164:E168)</f>
        <v>440000</v>
      </c>
      <c r="F169" s="127">
        <f>SUM(F164:F168)</f>
        <v>4440000</v>
      </c>
      <c r="G169" s="120">
        <f>SUM(G164:G168)</f>
        <v>315000</v>
      </c>
    </row>
    <row r="170" spans="1:7" ht="16.5" customHeight="1" outlineLevel="1">
      <c r="A170" s="147">
        <v>3721</v>
      </c>
      <c r="B170" s="147">
        <v>5169</v>
      </c>
      <c r="C170" s="154"/>
      <c r="D170" s="133" t="s">
        <v>78</v>
      </c>
      <c r="E170" s="131">
        <v>30000</v>
      </c>
      <c r="F170" s="131">
        <v>45000</v>
      </c>
      <c r="G170" s="124">
        <v>45000</v>
      </c>
    </row>
    <row r="171" spans="1:7" ht="16.5" customHeight="1">
      <c r="A171" s="148">
        <v>3721</v>
      </c>
      <c r="B171" s="147"/>
      <c r="C171" s="358" t="s">
        <v>127</v>
      </c>
      <c r="D171" s="360"/>
      <c r="E171" s="127">
        <f>SUM(E170)</f>
        <v>30000</v>
      </c>
      <c r="F171" s="127">
        <f>SUM(F170)</f>
        <v>45000</v>
      </c>
      <c r="G171" s="120">
        <f>SUM(G170)</f>
        <v>45000</v>
      </c>
    </row>
    <row r="172" spans="1:7" ht="16.5" customHeight="1" outlineLevel="1">
      <c r="A172" s="147">
        <v>3722</v>
      </c>
      <c r="B172" s="147">
        <v>5137</v>
      </c>
      <c r="C172" s="152"/>
      <c r="D172" s="133" t="s">
        <v>128</v>
      </c>
      <c r="E172" s="128">
        <v>30000</v>
      </c>
      <c r="F172" s="129">
        <v>30000</v>
      </c>
      <c r="G172" s="119">
        <v>15000</v>
      </c>
    </row>
    <row r="173" spans="1:7" ht="16.5" customHeight="1" outlineLevel="1">
      <c r="A173" s="147">
        <v>3722</v>
      </c>
      <c r="B173" s="147">
        <v>5138</v>
      </c>
      <c r="C173" s="152"/>
      <c r="D173" s="134" t="s">
        <v>129</v>
      </c>
      <c r="E173" s="128">
        <v>15000</v>
      </c>
      <c r="F173" s="129">
        <v>15000</v>
      </c>
      <c r="G173" s="119">
        <v>5000</v>
      </c>
    </row>
    <row r="174" spans="1:7" ht="16.5" customHeight="1" outlineLevel="1">
      <c r="A174" s="147">
        <v>3722</v>
      </c>
      <c r="B174" s="147">
        <v>5139</v>
      </c>
      <c r="C174" s="152"/>
      <c r="D174" s="133" t="s">
        <v>105</v>
      </c>
      <c r="E174" s="128">
        <v>5000</v>
      </c>
      <c r="F174" s="129">
        <v>5000</v>
      </c>
      <c r="G174" s="119">
        <v>5000</v>
      </c>
    </row>
    <row r="175" spans="1:7" ht="15.75" customHeight="1" outlineLevel="1">
      <c r="A175" s="147">
        <v>3722</v>
      </c>
      <c r="B175" s="147">
        <v>5169</v>
      </c>
      <c r="C175" s="152"/>
      <c r="D175" s="133" t="s">
        <v>78</v>
      </c>
      <c r="E175" s="128">
        <v>500000</v>
      </c>
      <c r="F175" s="129">
        <v>500000</v>
      </c>
      <c r="G175" s="119">
        <v>500000</v>
      </c>
    </row>
    <row r="176" spans="1:7" ht="16.5" customHeight="1">
      <c r="A176" s="148">
        <v>3722</v>
      </c>
      <c r="B176" s="147"/>
      <c r="C176" s="358" t="s">
        <v>55</v>
      </c>
      <c r="D176" s="360"/>
      <c r="E176" s="127">
        <f>SUM(E172:E175)</f>
        <v>550000</v>
      </c>
      <c r="F176" s="127">
        <f>SUM(F172:F175)</f>
        <v>550000</v>
      </c>
      <c r="G176" s="120">
        <f>SUM(G172:G175)</f>
        <v>525000</v>
      </c>
    </row>
    <row r="177" spans="1:7" ht="16.5" customHeight="1" outlineLevel="1">
      <c r="A177" s="147">
        <v>3725</v>
      </c>
      <c r="B177" s="147">
        <v>5139</v>
      </c>
      <c r="C177" s="152"/>
      <c r="D177" s="133" t="s">
        <v>105</v>
      </c>
      <c r="E177" s="128">
        <v>80000</v>
      </c>
      <c r="F177" s="128">
        <v>80000</v>
      </c>
      <c r="G177" s="119">
        <v>80000</v>
      </c>
    </row>
    <row r="178" spans="1:7" ht="16.5" customHeight="1" outlineLevel="1">
      <c r="A178" s="147">
        <v>3725</v>
      </c>
      <c r="B178" s="147">
        <v>5169</v>
      </c>
      <c r="C178" s="152"/>
      <c r="D178" s="133" t="s">
        <v>78</v>
      </c>
      <c r="E178" s="128">
        <v>35000</v>
      </c>
      <c r="F178" s="128">
        <v>35000</v>
      </c>
      <c r="G178" s="119">
        <v>35000</v>
      </c>
    </row>
    <row r="179" spans="1:7" ht="16.5" customHeight="1">
      <c r="A179" s="148">
        <v>3725</v>
      </c>
      <c r="B179" s="147"/>
      <c r="C179" s="358" t="s">
        <v>56</v>
      </c>
      <c r="D179" s="360"/>
      <c r="E179" s="127">
        <f>SUM(E177:E178)</f>
        <v>115000</v>
      </c>
      <c r="F179" s="127">
        <f>SUM(F177:F178)</f>
        <v>115000</v>
      </c>
      <c r="G179" s="120">
        <f>SUM(G177:G178)</f>
        <v>115000</v>
      </c>
    </row>
    <row r="180" spans="1:7" ht="16.5" customHeight="1" outlineLevel="1">
      <c r="A180" s="147">
        <v>3745</v>
      </c>
      <c r="B180" s="147">
        <v>5021</v>
      </c>
      <c r="C180" s="152"/>
      <c r="D180" s="133" t="s">
        <v>104</v>
      </c>
      <c r="E180" s="128">
        <v>20000</v>
      </c>
      <c r="F180" s="128">
        <v>45500</v>
      </c>
      <c r="G180" s="119">
        <v>40000</v>
      </c>
    </row>
    <row r="181" spans="1:7" ht="16.5" customHeight="1" outlineLevel="1">
      <c r="A181" s="147">
        <v>3745</v>
      </c>
      <c r="B181" s="147">
        <v>5131</v>
      </c>
      <c r="C181" s="152"/>
      <c r="D181" s="133" t="s">
        <v>225</v>
      </c>
      <c r="E181" s="128">
        <v>0</v>
      </c>
      <c r="F181" s="128">
        <v>600</v>
      </c>
      <c r="G181" s="119">
        <v>1000</v>
      </c>
    </row>
    <row r="182" spans="1:7" ht="16.5" customHeight="1" outlineLevel="1">
      <c r="A182" s="147">
        <v>3745</v>
      </c>
      <c r="B182" s="147">
        <v>5132</v>
      </c>
      <c r="C182" s="152"/>
      <c r="D182" s="133" t="s">
        <v>130</v>
      </c>
      <c r="E182" s="128">
        <v>12000</v>
      </c>
      <c r="F182" s="128">
        <v>12000</v>
      </c>
      <c r="G182" s="119">
        <v>12000</v>
      </c>
    </row>
    <row r="183" spans="1:7" ht="16.5" customHeight="1" outlineLevel="1">
      <c r="A183" s="147">
        <v>3745</v>
      </c>
      <c r="B183" s="147">
        <v>5137</v>
      </c>
      <c r="C183" s="152"/>
      <c r="D183" s="133" t="s">
        <v>131</v>
      </c>
      <c r="E183" s="128">
        <v>380000</v>
      </c>
      <c r="F183" s="128">
        <v>37500</v>
      </c>
      <c r="G183" s="119">
        <v>50000</v>
      </c>
    </row>
    <row r="184" spans="1:7" ht="16.5" customHeight="1" outlineLevel="1">
      <c r="A184" s="147">
        <v>3745</v>
      </c>
      <c r="B184" s="147">
        <v>5139</v>
      </c>
      <c r="C184" s="152"/>
      <c r="D184" s="133" t="s">
        <v>105</v>
      </c>
      <c r="E184" s="128">
        <v>20000</v>
      </c>
      <c r="F184" s="128">
        <v>40000</v>
      </c>
      <c r="G184" s="119">
        <v>30000</v>
      </c>
    </row>
    <row r="185" spans="1:7" ht="16.5" customHeight="1" outlineLevel="1">
      <c r="A185" s="147">
        <v>3745</v>
      </c>
      <c r="B185" s="147">
        <v>5141</v>
      </c>
      <c r="C185" s="152"/>
      <c r="D185" s="133" t="s">
        <v>132</v>
      </c>
      <c r="E185" s="128">
        <v>1000</v>
      </c>
      <c r="F185" s="128">
        <v>1000</v>
      </c>
      <c r="G185" s="119">
        <v>1000</v>
      </c>
    </row>
    <row r="186" spans="1:7" ht="16.5" customHeight="1" outlineLevel="1">
      <c r="A186" s="147">
        <v>3745</v>
      </c>
      <c r="B186" s="147">
        <v>5156</v>
      </c>
      <c r="C186" s="152"/>
      <c r="D186" s="133" t="s">
        <v>133</v>
      </c>
      <c r="E186" s="128">
        <v>35000</v>
      </c>
      <c r="F186" s="128">
        <v>42000</v>
      </c>
      <c r="G186" s="119">
        <v>45000</v>
      </c>
    </row>
    <row r="187" spans="1:7" ht="16.5" customHeight="1" outlineLevel="1">
      <c r="A187" s="147">
        <v>3745</v>
      </c>
      <c r="B187" s="147">
        <v>5169</v>
      </c>
      <c r="C187" s="152"/>
      <c r="D187" s="133" t="s">
        <v>78</v>
      </c>
      <c r="E187" s="128">
        <v>20000</v>
      </c>
      <c r="F187" s="128">
        <v>20000</v>
      </c>
      <c r="G187" s="119">
        <v>20000</v>
      </c>
    </row>
    <row r="188" spans="1:7" ht="16.5" customHeight="1" outlineLevel="1">
      <c r="A188" s="147">
        <v>3745</v>
      </c>
      <c r="B188" s="147">
        <v>5171</v>
      </c>
      <c r="C188" s="152"/>
      <c r="D188" s="133" t="s">
        <v>100</v>
      </c>
      <c r="E188" s="128">
        <v>10000</v>
      </c>
      <c r="F188" s="128">
        <v>10000</v>
      </c>
      <c r="G188" s="119">
        <v>12000</v>
      </c>
    </row>
    <row r="189" spans="1:7" ht="16.5" customHeight="1" outlineLevel="1">
      <c r="A189" s="147">
        <v>3745</v>
      </c>
      <c r="B189" s="147">
        <v>6122</v>
      </c>
      <c r="C189" s="152"/>
      <c r="D189" s="133" t="s">
        <v>238</v>
      </c>
      <c r="E189" s="128">
        <v>0</v>
      </c>
      <c r="F189" s="128">
        <v>289400</v>
      </c>
      <c r="G189" s="119">
        <v>0</v>
      </c>
    </row>
    <row r="190" spans="1:7" ht="16.5" customHeight="1">
      <c r="A190" s="148">
        <v>3745</v>
      </c>
      <c r="B190" s="147"/>
      <c r="C190" s="358" t="s">
        <v>134</v>
      </c>
      <c r="D190" s="360"/>
      <c r="E190" s="127">
        <f>SUM(E180:E189)</f>
        <v>498000</v>
      </c>
      <c r="F190" s="127">
        <f>SUM(F180:F189)</f>
        <v>498000</v>
      </c>
      <c r="G190" s="120">
        <f>SUM(G180:G189)</f>
        <v>211000</v>
      </c>
    </row>
    <row r="191" spans="1:7" ht="16.5" customHeight="1" outlineLevel="1">
      <c r="A191" s="147">
        <v>5512</v>
      </c>
      <c r="B191" s="147">
        <v>5154</v>
      </c>
      <c r="C191" s="152"/>
      <c r="D191" s="133" t="s">
        <v>88</v>
      </c>
      <c r="E191" s="128">
        <v>5000</v>
      </c>
      <c r="F191" s="128">
        <v>5000</v>
      </c>
      <c r="G191" s="119">
        <v>4000</v>
      </c>
    </row>
    <row r="192" spans="1:7" ht="16.5" customHeight="1" outlineLevel="1">
      <c r="A192" s="147">
        <v>5512</v>
      </c>
      <c r="B192" s="147">
        <v>5169</v>
      </c>
      <c r="C192" s="152"/>
      <c r="D192" s="133" t="s">
        <v>78</v>
      </c>
      <c r="E192" s="128">
        <v>30000</v>
      </c>
      <c r="F192" s="128">
        <v>3000</v>
      </c>
      <c r="G192" s="119">
        <v>3000</v>
      </c>
    </row>
    <row r="193" spans="1:7" ht="16.5" customHeight="1" outlineLevel="1">
      <c r="A193" s="147">
        <v>5512</v>
      </c>
      <c r="B193" s="147">
        <v>5194</v>
      </c>
      <c r="C193" s="152"/>
      <c r="D193" s="133" t="s">
        <v>107</v>
      </c>
      <c r="E193" s="128">
        <v>5000</v>
      </c>
      <c r="F193" s="128">
        <v>2000</v>
      </c>
      <c r="G193" s="119">
        <v>3000</v>
      </c>
    </row>
    <row r="194" spans="1:7" ht="16.5" customHeight="1" outlineLevel="1">
      <c r="A194" s="147">
        <v>5512</v>
      </c>
      <c r="B194" s="147">
        <v>5321</v>
      </c>
      <c r="C194" s="152"/>
      <c r="D194" s="133" t="s">
        <v>136</v>
      </c>
      <c r="E194" s="128">
        <v>0</v>
      </c>
      <c r="F194" s="128">
        <v>30000</v>
      </c>
      <c r="G194" s="119">
        <v>30000</v>
      </c>
    </row>
    <row r="195" spans="1:7" ht="16.5" customHeight="1">
      <c r="A195" s="148">
        <v>5512</v>
      </c>
      <c r="B195" s="147"/>
      <c r="C195" s="358" t="s">
        <v>137</v>
      </c>
      <c r="D195" s="360"/>
      <c r="E195" s="127">
        <f>SUM(E191:E194)</f>
        <v>40000</v>
      </c>
      <c r="F195" s="127">
        <f>SUM(F191:F194)</f>
        <v>40000</v>
      </c>
      <c r="G195" s="120">
        <f>SUM(G191:G194)</f>
        <v>40000</v>
      </c>
    </row>
    <row r="196" spans="1:7" ht="16.5" customHeight="1" outlineLevel="1">
      <c r="A196" s="147">
        <v>6112</v>
      </c>
      <c r="B196" s="147">
        <v>5023</v>
      </c>
      <c r="C196" s="152"/>
      <c r="D196" s="133" t="s">
        <v>138</v>
      </c>
      <c r="E196" s="128">
        <v>950000</v>
      </c>
      <c r="F196" s="128">
        <v>944000</v>
      </c>
      <c r="G196" s="119">
        <v>850000</v>
      </c>
    </row>
    <row r="197" spans="1:7" ht="16.5" customHeight="1" outlineLevel="1">
      <c r="A197" s="147">
        <v>6112</v>
      </c>
      <c r="B197" s="147">
        <v>5031</v>
      </c>
      <c r="C197" s="152"/>
      <c r="D197" s="133" t="s">
        <v>139</v>
      </c>
      <c r="E197" s="128">
        <v>220000</v>
      </c>
      <c r="F197" s="128">
        <v>220000</v>
      </c>
      <c r="G197" s="119">
        <v>200000</v>
      </c>
    </row>
    <row r="198" spans="1:7" ht="16.5" customHeight="1" outlineLevel="1">
      <c r="A198" s="147">
        <v>6112</v>
      </c>
      <c r="B198" s="147">
        <v>5032</v>
      </c>
      <c r="C198" s="152"/>
      <c r="D198" s="133" t="s">
        <v>140</v>
      </c>
      <c r="E198" s="128">
        <v>130000</v>
      </c>
      <c r="F198" s="128">
        <v>130000</v>
      </c>
      <c r="G198" s="119">
        <v>110000</v>
      </c>
    </row>
    <row r="199" spans="1:7" ht="16.5" customHeight="1" outlineLevel="1">
      <c r="A199" s="147">
        <v>6112</v>
      </c>
      <c r="B199" s="147">
        <v>5163</v>
      </c>
      <c r="C199" s="152"/>
      <c r="D199" s="133" t="s">
        <v>169</v>
      </c>
      <c r="E199" s="128">
        <v>0</v>
      </c>
      <c r="F199" s="128">
        <v>6000</v>
      </c>
      <c r="G199" s="119">
        <v>6000</v>
      </c>
    </row>
    <row r="200" spans="1:7" ht="16.5" customHeight="1">
      <c r="A200" s="147">
        <v>6112</v>
      </c>
      <c r="B200" s="147"/>
      <c r="C200" s="358" t="s">
        <v>141</v>
      </c>
      <c r="D200" s="360"/>
      <c r="E200" s="127">
        <f>SUM(E196:E199)</f>
        <v>1300000</v>
      </c>
      <c r="F200" s="127">
        <f>SUM(F196:F199)</f>
        <v>1300000</v>
      </c>
      <c r="G200" s="120">
        <f>SUM(G196:G199)</f>
        <v>1166000</v>
      </c>
    </row>
    <row r="201" spans="1:7" ht="16.5" customHeight="1" outlineLevel="1">
      <c r="A201" s="147">
        <v>6117</v>
      </c>
      <c r="B201" s="147">
        <v>5011</v>
      </c>
      <c r="C201" s="152"/>
      <c r="D201" s="133" t="s">
        <v>150</v>
      </c>
      <c r="E201" s="128">
        <v>0</v>
      </c>
      <c r="F201" s="128">
        <v>1500</v>
      </c>
      <c r="G201" s="119">
        <v>0</v>
      </c>
    </row>
    <row r="202" spans="1:7" ht="16.5" customHeight="1" outlineLevel="1">
      <c r="A202" s="147">
        <v>6117</v>
      </c>
      <c r="B202" s="147">
        <v>5019</v>
      </c>
      <c r="C202" s="152"/>
      <c r="D202" s="133" t="s">
        <v>142</v>
      </c>
      <c r="E202" s="128">
        <v>0</v>
      </c>
      <c r="F202" s="128">
        <v>1000</v>
      </c>
      <c r="G202" s="119">
        <v>0</v>
      </c>
    </row>
    <row r="203" spans="1:7" ht="16.5" customHeight="1" outlineLevel="1">
      <c r="A203" s="147">
        <v>6117</v>
      </c>
      <c r="B203" s="147">
        <v>5021</v>
      </c>
      <c r="C203" s="152"/>
      <c r="D203" s="133" t="s">
        <v>104</v>
      </c>
      <c r="E203" s="128">
        <v>0</v>
      </c>
      <c r="F203" s="128">
        <v>22199</v>
      </c>
      <c r="G203" s="119">
        <v>0</v>
      </c>
    </row>
    <row r="204" spans="1:7" ht="16.5" customHeight="1" outlineLevel="1">
      <c r="A204" s="147">
        <v>6117</v>
      </c>
      <c r="B204" s="147">
        <v>5039</v>
      </c>
      <c r="C204" s="152"/>
      <c r="D204" s="133" t="s">
        <v>143</v>
      </c>
      <c r="E204" s="128">
        <v>0</v>
      </c>
      <c r="F204" s="128">
        <v>500</v>
      </c>
      <c r="G204" s="119">
        <v>0</v>
      </c>
    </row>
    <row r="205" spans="1:7" ht="16.5" customHeight="1" outlineLevel="1">
      <c r="A205" s="147">
        <v>6117</v>
      </c>
      <c r="B205" s="147">
        <v>5037</v>
      </c>
      <c r="C205" s="152"/>
      <c r="D205" s="133" t="s">
        <v>227</v>
      </c>
      <c r="E205" s="128">
        <v>0</v>
      </c>
      <c r="F205" s="128">
        <v>1000</v>
      </c>
      <c r="G205" s="119">
        <v>0</v>
      </c>
    </row>
    <row r="206" spans="1:7" ht="16.5" customHeight="1" outlineLevel="1">
      <c r="A206" s="147">
        <v>6117</v>
      </c>
      <c r="B206" s="147">
        <v>5039</v>
      </c>
      <c r="C206" s="152"/>
      <c r="D206" s="133" t="s">
        <v>144</v>
      </c>
      <c r="E206" s="128">
        <v>0</v>
      </c>
      <c r="F206" s="128">
        <v>1580</v>
      </c>
      <c r="G206" s="119">
        <v>0</v>
      </c>
    </row>
    <row r="207" spans="1:7" ht="16.5" customHeight="1" outlineLevel="1">
      <c r="A207" s="147">
        <v>6117</v>
      </c>
      <c r="B207" s="147">
        <v>5073</v>
      </c>
      <c r="C207" s="152"/>
      <c r="D207" s="133" t="s">
        <v>145</v>
      </c>
      <c r="E207" s="128">
        <v>0</v>
      </c>
      <c r="F207" s="128">
        <v>248</v>
      </c>
      <c r="G207" s="119">
        <v>0</v>
      </c>
    </row>
    <row r="208" spans="1:7" ht="16.5" customHeight="1" outlineLevel="1">
      <c r="A208" s="147">
        <v>6117</v>
      </c>
      <c r="B208" s="147">
        <v>5075</v>
      </c>
      <c r="C208" s="152"/>
      <c r="D208" s="133" t="s">
        <v>106</v>
      </c>
      <c r="E208" s="128">
        <v>0</v>
      </c>
      <c r="F208" s="128">
        <v>973</v>
      </c>
      <c r="G208" s="119">
        <v>0</v>
      </c>
    </row>
    <row r="209" spans="1:7" ht="16.5" customHeight="1">
      <c r="A209" s="148">
        <v>6117</v>
      </c>
      <c r="B209" s="147"/>
      <c r="C209" s="358" t="s">
        <v>226</v>
      </c>
      <c r="D209" s="360"/>
      <c r="E209" s="127">
        <f>SUM(E201:E208)</f>
        <v>0</v>
      </c>
      <c r="F209" s="127">
        <f>SUM(F201:F208)</f>
        <v>29000</v>
      </c>
      <c r="G209" s="120">
        <f>SUM(G201:G208)</f>
        <v>0</v>
      </c>
    </row>
    <row r="210" spans="1:7" ht="16.5" customHeight="1" outlineLevel="1">
      <c r="A210" s="147">
        <v>6171</v>
      </c>
      <c r="B210" s="147">
        <v>5011</v>
      </c>
      <c r="C210" s="152"/>
      <c r="D210" s="133" t="s">
        <v>150</v>
      </c>
      <c r="E210" s="128">
        <v>950000</v>
      </c>
      <c r="F210" s="128">
        <v>950000</v>
      </c>
      <c r="G210" s="119">
        <v>980000</v>
      </c>
    </row>
    <row r="211" spans="1:7" ht="16.5" customHeight="1" outlineLevel="1">
      <c r="A211" s="147">
        <v>6171</v>
      </c>
      <c r="B211" s="147">
        <v>5021</v>
      </c>
      <c r="C211" s="152"/>
      <c r="D211" s="133" t="s">
        <v>104</v>
      </c>
      <c r="E211" s="128">
        <v>60000</v>
      </c>
      <c r="F211" s="128">
        <v>60000</v>
      </c>
      <c r="G211" s="119">
        <v>60000</v>
      </c>
    </row>
    <row r="212" spans="1:7" ht="16.5" customHeight="1" outlineLevel="1">
      <c r="A212" s="147">
        <v>6171</v>
      </c>
      <c r="B212" s="147">
        <v>5031</v>
      </c>
      <c r="C212" s="152"/>
      <c r="D212" s="133" t="s">
        <v>139</v>
      </c>
      <c r="E212" s="128">
        <v>250000</v>
      </c>
      <c r="F212" s="128">
        <v>250000</v>
      </c>
      <c r="G212" s="119">
        <v>255000</v>
      </c>
    </row>
    <row r="213" spans="1:7" ht="16.5" customHeight="1" outlineLevel="1">
      <c r="A213" s="147">
        <v>6171</v>
      </c>
      <c r="B213" s="147">
        <v>5032</v>
      </c>
      <c r="C213" s="152"/>
      <c r="D213" s="133" t="s">
        <v>140</v>
      </c>
      <c r="E213" s="128">
        <v>110000</v>
      </c>
      <c r="F213" s="128">
        <v>110000</v>
      </c>
      <c r="G213" s="119">
        <v>115000</v>
      </c>
    </row>
    <row r="214" spans="1:7" ht="16.5" customHeight="1" outlineLevel="1">
      <c r="A214" s="147">
        <v>6171</v>
      </c>
      <c r="B214" s="147">
        <v>5038</v>
      </c>
      <c r="C214" s="152"/>
      <c r="D214" s="133" t="s">
        <v>151</v>
      </c>
      <c r="E214" s="128">
        <v>5000</v>
      </c>
      <c r="F214" s="128">
        <v>5000</v>
      </c>
      <c r="G214" s="119">
        <v>5000</v>
      </c>
    </row>
    <row r="215" spans="1:7" ht="16.5" customHeight="1" outlineLevel="1">
      <c r="A215" s="147">
        <v>6171</v>
      </c>
      <c r="B215" s="147">
        <v>5041</v>
      </c>
      <c r="C215" s="152"/>
      <c r="D215" s="133" t="s">
        <v>152</v>
      </c>
      <c r="E215" s="128">
        <v>20000</v>
      </c>
      <c r="F215" s="128">
        <v>20000</v>
      </c>
      <c r="G215" s="119">
        <v>20000</v>
      </c>
    </row>
    <row r="216" spans="1:7" ht="16.5" customHeight="1" outlineLevel="1">
      <c r="A216" s="147">
        <v>6171</v>
      </c>
      <c r="B216" s="147">
        <v>5042</v>
      </c>
      <c r="C216" s="152"/>
      <c r="D216" s="133" t="s">
        <v>153</v>
      </c>
      <c r="E216" s="128">
        <v>20000</v>
      </c>
      <c r="F216" s="128">
        <v>35000</v>
      </c>
      <c r="G216" s="119">
        <v>35000</v>
      </c>
    </row>
    <row r="217" spans="1:7" ht="16.5" customHeight="1" outlineLevel="1">
      <c r="A217" s="147">
        <v>6171</v>
      </c>
      <c r="B217" s="147">
        <v>5131</v>
      </c>
      <c r="C217" s="152"/>
      <c r="D217" s="133" t="s">
        <v>225</v>
      </c>
      <c r="E217" s="128">
        <v>0</v>
      </c>
      <c r="F217" s="128">
        <v>2000</v>
      </c>
      <c r="G217" s="119">
        <v>2000</v>
      </c>
    </row>
    <row r="218" spans="1:7" ht="16.5" customHeight="1" outlineLevel="1">
      <c r="A218" s="147">
        <v>6171</v>
      </c>
      <c r="B218" s="147">
        <v>5132</v>
      </c>
      <c r="C218" s="152"/>
      <c r="D218" s="133" t="s">
        <v>130</v>
      </c>
      <c r="E218" s="128">
        <v>3000</v>
      </c>
      <c r="F218" s="128">
        <v>3000</v>
      </c>
      <c r="G218" s="119">
        <v>3000</v>
      </c>
    </row>
    <row r="219" spans="1:8" ht="16.5" customHeight="1" outlineLevel="1">
      <c r="A219" s="147">
        <v>6171</v>
      </c>
      <c r="B219" s="147">
        <v>5136</v>
      </c>
      <c r="C219" s="152"/>
      <c r="D219" s="133" t="s">
        <v>96</v>
      </c>
      <c r="E219" s="128">
        <v>6000</v>
      </c>
      <c r="F219" s="128">
        <v>6000</v>
      </c>
      <c r="G219" s="119">
        <v>4000</v>
      </c>
      <c r="H219" s="117"/>
    </row>
    <row r="220" spans="1:7" ht="16.5" customHeight="1" outlineLevel="1">
      <c r="A220" s="147">
        <v>6171</v>
      </c>
      <c r="B220" s="147">
        <v>5137</v>
      </c>
      <c r="C220" s="152"/>
      <c r="D220" s="133" t="s">
        <v>92</v>
      </c>
      <c r="E220" s="128">
        <v>20000</v>
      </c>
      <c r="F220" s="128">
        <v>50990</v>
      </c>
      <c r="G220" s="119">
        <v>40000</v>
      </c>
    </row>
    <row r="221" spans="1:7" ht="16.5" customHeight="1" outlineLevel="1">
      <c r="A221" s="147">
        <v>6171</v>
      </c>
      <c r="B221" s="147">
        <v>5139</v>
      </c>
      <c r="C221" s="152"/>
      <c r="D221" s="133" t="s">
        <v>105</v>
      </c>
      <c r="E221" s="128">
        <v>60000</v>
      </c>
      <c r="F221" s="128">
        <v>60000</v>
      </c>
      <c r="G221" s="119">
        <v>60000</v>
      </c>
    </row>
    <row r="222" spans="1:7" ht="16.5" customHeight="1" outlineLevel="1">
      <c r="A222" s="147">
        <v>6171</v>
      </c>
      <c r="B222" s="147">
        <v>5153</v>
      </c>
      <c r="C222" s="152"/>
      <c r="D222" s="133" t="s">
        <v>117</v>
      </c>
      <c r="E222" s="128">
        <v>75000</v>
      </c>
      <c r="F222" s="128">
        <v>75000</v>
      </c>
      <c r="G222" s="119">
        <v>75000</v>
      </c>
    </row>
    <row r="223" spans="1:7" ht="16.5" customHeight="1" outlineLevel="1">
      <c r="A223" s="147">
        <v>6171</v>
      </c>
      <c r="B223" s="147">
        <v>5154</v>
      </c>
      <c r="C223" s="152"/>
      <c r="D223" s="133" t="s">
        <v>88</v>
      </c>
      <c r="E223" s="128">
        <v>120000</v>
      </c>
      <c r="F223" s="128">
        <v>95000</v>
      </c>
      <c r="G223" s="119">
        <v>95000</v>
      </c>
    </row>
    <row r="224" spans="1:7" ht="16.5" customHeight="1" outlineLevel="1">
      <c r="A224" s="147">
        <v>6171</v>
      </c>
      <c r="B224" s="147">
        <v>5161</v>
      </c>
      <c r="C224" s="152"/>
      <c r="D224" s="133" t="s">
        <v>147</v>
      </c>
      <c r="E224" s="128">
        <v>5000</v>
      </c>
      <c r="F224" s="128">
        <v>5000</v>
      </c>
      <c r="G224" s="119">
        <v>5000</v>
      </c>
    </row>
    <row r="225" spans="1:7" ht="16.5" customHeight="1" outlineLevel="1">
      <c r="A225" s="147">
        <v>6171</v>
      </c>
      <c r="B225" s="147">
        <v>5162</v>
      </c>
      <c r="C225" s="152"/>
      <c r="D225" s="133" t="s">
        <v>154</v>
      </c>
      <c r="E225" s="128">
        <v>30000</v>
      </c>
      <c r="F225" s="128">
        <v>30000</v>
      </c>
      <c r="G225" s="119">
        <v>35000</v>
      </c>
    </row>
    <row r="226" spans="1:7" ht="16.5" customHeight="1" outlineLevel="1">
      <c r="A226" s="147">
        <v>6171</v>
      </c>
      <c r="B226" s="147">
        <v>5163</v>
      </c>
      <c r="C226" s="152"/>
      <c r="D226" s="133" t="s">
        <v>169</v>
      </c>
      <c r="E226" s="128">
        <v>0</v>
      </c>
      <c r="F226" s="128">
        <v>25000</v>
      </c>
      <c r="G226" s="119">
        <v>25000</v>
      </c>
    </row>
    <row r="227" spans="1:7" ht="16.5" customHeight="1" outlineLevel="1">
      <c r="A227" s="147">
        <v>6171</v>
      </c>
      <c r="B227" s="147">
        <v>5166</v>
      </c>
      <c r="C227" s="152"/>
      <c r="D227" s="133" t="s">
        <v>155</v>
      </c>
      <c r="E227" s="128">
        <v>150000</v>
      </c>
      <c r="F227" s="128">
        <v>150000</v>
      </c>
      <c r="G227" s="119">
        <v>200000</v>
      </c>
    </row>
    <row r="228" spans="1:7" ht="16.5" customHeight="1" outlineLevel="1">
      <c r="A228" s="147">
        <v>6171</v>
      </c>
      <c r="B228" s="147">
        <v>5167</v>
      </c>
      <c r="C228" s="152"/>
      <c r="D228" s="133" t="s">
        <v>156</v>
      </c>
      <c r="E228" s="128">
        <v>25000</v>
      </c>
      <c r="F228" s="128">
        <v>25000</v>
      </c>
      <c r="G228" s="119">
        <v>10000</v>
      </c>
    </row>
    <row r="229" spans="1:7" ht="16.5" customHeight="1" outlineLevel="1">
      <c r="A229" s="147">
        <v>6171</v>
      </c>
      <c r="B229" s="147">
        <v>5168</v>
      </c>
      <c r="C229" s="152"/>
      <c r="D229" s="133" t="s">
        <v>157</v>
      </c>
      <c r="E229" s="128">
        <v>60000</v>
      </c>
      <c r="F229" s="128">
        <v>60000</v>
      </c>
      <c r="G229" s="119">
        <v>50000</v>
      </c>
    </row>
    <row r="230" spans="1:7" ht="16.5" customHeight="1" outlineLevel="1">
      <c r="A230" s="147">
        <v>6171</v>
      </c>
      <c r="B230" s="147">
        <v>5169</v>
      </c>
      <c r="C230" s="152"/>
      <c r="D230" s="133" t="s">
        <v>78</v>
      </c>
      <c r="E230" s="128">
        <v>100000</v>
      </c>
      <c r="F230" s="128">
        <v>154500</v>
      </c>
      <c r="G230" s="119">
        <v>110000</v>
      </c>
    </row>
    <row r="231" spans="1:7" ht="16.5" customHeight="1" outlineLevel="1">
      <c r="A231" s="147">
        <v>6171</v>
      </c>
      <c r="B231" s="147">
        <v>5171</v>
      </c>
      <c r="C231" s="152"/>
      <c r="D231" s="133" t="s">
        <v>100</v>
      </c>
      <c r="E231" s="128">
        <v>20000</v>
      </c>
      <c r="F231" s="128">
        <v>20000</v>
      </c>
      <c r="G231" s="119">
        <v>20000</v>
      </c>
    </row>
    <row r="232" spans="1:7" ht="16.5" customHeight="1" outlineLevel="1">
      <c r="A232" s="147">
        <v>6171</v>
      </c>
      <c r="B232" s="147">
        <v>5172</v>
      </c>
      <c r="C232" s="152"/>
      <c r="D232" s="133" t="s">
        <v>159</v>
      </c>
      <c r="E232" s="128">
        <v>40000</v>
      </c>
      <c r="F232" s="128">
        <v>40000</v>
      </c>
      <c r="G232" s="119">
        <v>20000</v>
      </c>
    </row>
    <row r="233" spans="1:7" ht="16.5" customHeight="1" outlineLevel="1">
      <c r="A233" s="147">
        <v>6171</v>
      </c>
      <c r="B233" s="147">
        <v>5173</v>
      </c>
      <c r="C233" s="152"/>
      <c r="D233" s="133" t="s">
        <v>145</v>
      </c>
      <c r="E233" s="128">
        <v>15000</v>
      </c>
      <c r="F233" s="128">
        <v>15000</v>
      </c>
      <c r="G233" s="119">
        <v>15000</v>
      </c>
    </row>
    <row r="234" spans="1:7" ht="16.5" customHeight="1" outlineLevel="1">
      <c r="A234" s="147">
        <v>6171</v>
      </c>
      <c r="B234" s="147">
        <v>5175</v>
      </c>
      <c r="C234" s="152"/>
      <c r="D234" s="133" t="s">
        <v>106</v>
      </c>
      <c r="E234" s="128">
        <v>6000</v>
      </c>
      <c r="F234" s="128">
        <v>6000</v>
      </c>
      <c r="G234" s="119">
        <v>6000</v>
      </c>
    </row>
    <row r="235" spans="1:7" ht="16.5" customHeight="1" outlineLevel="1">
      <c r="A235" s="147">
        <v>6171</v>
      </c>
      <c r="B235" s="147">
        <v>5179</v>
      </c>
      <c r="C235" s="152"/>
      <c r="D235" s="133" t="s">
        <v>160</v>
      </c>
      <c r="E235" s="128">
        <v>3000</v>
      </c>
      <c r="F235" s="128">
        <v>4010</v>
      </c>
      <c r="G235" s="119">
        <v>4000</v>
      </c>
    </row>
    <row r="236" spans="1:7" ht="16.5" customHeight="1" outlineLevel="1">
      <c r="A236" s="147">
        <v>6171</v>
      </c>
      <c r="B236" s="147">
        <v>5182</v>
      </c>
      <c r="C236" s="152"/>
      <c r="D236" s="133" t="s">
        <v>161</v>
      </c>
      <c r="E236" s="128">
        <v>40000</v>
      </c>
      <c r="F236" s="128">
        <v>63500</v>
      </c>
      <c r="G236" s="119">
        <v>50000</v>
      </c>
    </row>
    <row r="237" spans="1:7" ht="16.5" customHeight="1" outlineLevel="1">
      <c r="A237" s="147">
        <v>6171</v>
      </c>
      <c r="B237" s="147">
        <v>5221</v>
      </c>
      <c r="C237" s="152"/>
      <c r="D237" s="133" t="s">
        <v>162</v>
      </c>
      <c r="E237" s="128">
        <v>35000</v>
      </c>
      <c r="F237" s="128">
        <v>35000</v>
      </c>
      <c r="G237" s="119">
        <v>35000</v>
      </c>
    </row>
    <row r="238" spans="1:7" ht="16.5" customHeight="1" outlineLevel="1">
      <c r="A238" s="147">
        <v>6171</v>
      </c>
      <c r="B238" s="147">
        <v>5223</v>
      </c>
      <c r="C238" s="152"/>
      <c r="D238" s="133" t="s">
        <v>163</v>
      </c>
      <c r="E238" s="128">
        <v>1000</v>
      </c>
      <c r="F238" s="128">
        <v>1000</v>
      </c>
      <c r="G238" s="119">
        <v>1000</v>
      </c>
    </row>
    <row r="239" spans="1:7" ht="16.5" customHeight="1" outlineLevel="1">
      <c r="A239" s="147">
        <v>6171</v>
      </c>
      <c r="B239" s="147">
        <v>5229</v>
      </c>
      <c r="C239" s="152"/>
      <c r="D239" s="133" t="s">
        <v>164</v>
      </c>
      <c r="E239" s="128">
        <v>30000</v>
      </c>
      <c r="F239" s="128">
        <v>30000</v>
      </c>
      <c r="G239" s="119">
        <v>25000</v>
      </c>
    </row>
    <row r="240" spans="1:7" ht="16.5" customHeight="1" outlineLevel="1">
      <c r="A240" s="147">
        <v>6171</v>
      </c>
      <c r="B240" s="147">
        <v>5321</v>
      </c>
      <c r="C240" s="152"/>
      <c r="D240" s="133" t="s">
        <v>136</v>
      </c>
      <c r="E240" s="128">
        <v>10000</v>
      </c>
      <c r="F240" s="128">
        <v>10500</v>
      </c>
      <c r="G240" s="119">
        <v>10000</v>
      </c>
    </row>
    <row r="241" spans="1:7" ht="16.5" customHeight="1" outlineLevel="1">
      <c r="A241" s="147">
        <v>6171</v>
      </c>
      <c r="B241" s="147">
        <v>5329</v>
      </c>
      <c r="C241" s="152"/>
      <c r="D241" s="133" t="s">
        <v>165</v>
      </c>
      <c r="E241" s="128">
        <v>20000</v>
      </c>
      <c r="F241" s="128">
        <v>50000</v>
      </c>
      <c r="G241" s="119">
        <v>50000</v>
      </c>
    </row>
    <row r="242" spans="1:7" ht="16.5" customHeight="1" outlineLevel="1">
      <c r="A242" s="147">
        <v>6171</v>
      </c>
      <c r="B242" s="147">
        <v>5361</v>
      </c>
      <c r="C242" s="152"/>
      <c r="D242" s="133" t="s">
        <v>166</v>
      </c>
      <c r="E242" s="128">
        <v>1000</v>
      </c>
      <c r="F242" s="128">
        <v>1000</v>
      </c>
      <c r="G242" s="119">
        <v>1000</v>
      </c>
    </row>
    <row r="243" spans="1:7" ht="16.5" customHeight="1" outlineLevel="1">
      <c r="A243" s="147">
        <v>6171</v>
      </c>
      <c r="B243" s="147">
        <v>5362</v>
      </c>
      <c r="C243" s="152"/>
      <c r="D243" s="133" t="s">
        <v>124</v>
      </c>
      <c r="E243" s="128">
        <v>2000</v>
      </c>
      <c r="F243" s="128">
        <v>2000</v>
      </c>
      <c r="G243" s="119">
        <v>2000</v>
      </c>
    </row>
    <row r="244" spans="1:7" ht="16.5" customHeight="1" outlineLevel="1">
      <c r="A244" s="147">
        <v>6171</v>
      </c>
      <c r="B244" s="147">
        <v>5424</v>
      </c>
      <c r="C244" s="152"/>
      <c r="D244" s="133" t="s">
        <v>167</v>
      </c>
      <c r="E244" s="128">
        <v>10000</v>
      </c>
      <c r="F244" s="128">
        <v>10000</v>
      </c>
      <c r="G244" s="119">
        <v>10000</v>
      </c>
    </row>
    <row r="245" spans="1:7" ht="16.5" customHeight="1" outlineLevel="1">
      <c r="A245" s="147">
        <v>6171</v>
      </c>
      <c r="B245" s="147">
        <v>5499</v>
      </c>
      <c r="C245" s="152"/>
      <c r="D245" s="133" t="s">
        <v>228</v>
      </c>
      <c r="E245" s="128">
        <v>0</v>
      </c>
      <c r="F245" s="128">
        <v>2000</v>
      </c>
      <c r="G245" s="119">
        <v>1000</v>
      </c>
    </row>
    <row r="246" spans="1:7" ht="16.5" customHeight="1" outlineLevel="1">
      <c r="A246" s="147">
        <v>6171</v>
      </c>
      <c r="B246" s="147">
        <v>6121</v>
      </c>
      <c r="C246" s="152"/>
      <c r="D246" s="133" t="s">
        <v>168</v>
      </c>
      <c r="E246" s="128">
        <v>20000</v>
      </c>
      <c r="F246" s="128">
        <v>20000</v>
      </c>
      <c r="G246" s="119">
        <v>0</v>
      </c>
    </row>
    <row r="247" spans="1:7" ht="16.5" customHeight="1">
      <c r="A247" s="148">
        <v>6171</v>
      </c>
      <c r="B247" s="147"/>
      <c r="C247" s="358" t="s">
        <v>59</v>
      </c>
      <c r="D247" s="360"/>
      <c r="E247" s="127">
        <f>SUM(E210:E246)</f>
        <v>2322000</v>
      </c>
      <c r="F247" s="127">
        <f>SUM(F210:F246)</f>
        <v>2481500</v>
      </c>
      <c r="G247" s="120">
        <f>SUM(G210:G246)</f>
        <v>2434000</v>
      </c>
    </row>
    <row r="248" spans="1:7" ht="16.5" customHeight="1" outlineLevel="1">
      <c r="A248" s="147">
        <v>6310</v>
      </c>
      <c r="B248" s="147">
        <v>5141</v>
      </c>
      <c r="C248" s="152"/>
      <c r="D248" s="133" t="s">
        <v>132</v>
      </c>
      <c r="E248" s="128">
        <v>25000</v>
      </c>
      <c r="F248" s="128">
        <v>25000</v>
      </c>
      <c r="G248" s="119">
        <v>25000</v>
      </c>
    </row>
    <row r="249" spans="1:7" ht="16.5" customHeight="1" outlineLevel="1">
      <c r="A249" s="147">
        <v>6310</v>
      </c>
      <c r="B249" s="147">
        <v>5163</v>
      </c>
      <c r="C249" s="152"/>
      <c r="D249" s="133" t="s">
        <v>169</v>
      </c>
      <c r="E249" s="128">
        <v>25000</v>
      </c>
      <c r="F249" s="128">
        <v>25000</v>
      </c>
      <c r="G249" s="119">
        <v>25000</v>
      </c>
    </row>
    <row r="250" spans="1:7" ht="16.5" customHeight="1">
      <c r="A250" s="148">
        <v>6310</v>
      </c>
      <c r="B250" s="147"/>
      <c r="C250" s="358" t="s">
        <v>62</v>
      </c>
      <c r="D250" s="360"/>
      <c r="E250" s="127">
        <f>SUM(E248:E249)</f>
        <v>50000</v>
      </c>
      <c r="F250" s="127">
        <f>SUM(F248:F249)</f>
        <v>50000</v>
      </c>
      <c r="G250" s="120">
        <f>SUM(G248:G249)</f>
        <v>50000</v>
      </c>
    </row>
    <row r="251" spans="1:13" ht="16.5" customHeight="1" outlineLevel="1">
      <c r="A251" s="147">
        <v>6320</v>
      </c>
      <c r="B251" s="147">
        <v>5163</v>
      </c>
      <c r="C251" s="152"/>
      <c r="D251" s="133" t="s">
        <v>169</v>
      </c>
      <c r="E251" s="128">
        <v>50000</v>
      </c>
      <c r="F251" s="128">
        <v>70000</v>
      </c>
      <c r="G251" s="119">
        <v>70000</v>
      </c>
      <c r="M251" s="53"/>
    </row>
    <row r="252" spans="1:7" ht="16.5" customHeight="1">
      <c r="A252" s="148">
        <v>6320</v>
      </c>
      <c r="B252" s="147"/>
      <c r="C252" s="358" t="s">
        <v>170</v>
      </c>
      <c r="D252" s="360"/>
      <c r="E252" s="127">
        <f>SUM(E251)</f>
        <v>50000</v>
      </c>
      <c r="F252" s="127">
        <v>70000</v>
      </c>
      <c r="G252" s="120">
        <f>SUM(G251)</f>
        <v>70000</v>
      </c>
    </row>
    <row r="253" spans="1:8" ht="16.5" customHeight="1" outlineLevel="1">
      <c r="A253" s="147">
        <v>6330</v>
      </c>
      <c r="B253" s="147">
        <v>5342</v>
      </c>
      <c r="C253" s="152"/>
      <c r="D253" s="133" t="s">
        <v>229</v>
      </c>
      <c r="E253" s="128">
        <v>60000</v>
      </c>
      <c r="F253" s="128">
        <v>120000</v>
      </c>
      <c r="G253" s="119">
        <v>60000</v>
      </c>
      <c r="H253" s="117"/>
    </row>
    <row r="254" spans="1:8" ht="16.5" customHeight="1" outlineLevel="1">
      <c r="A254" s="147">
        <v>6330</v>
      </c>
      <c r="B254" s="147">
        <v>5345</v>
      </c>
      <c r="C254" s="152"/>
      <c r="D254" s="133" t="s">
        <v>171</v>
      </c>
      <c r="E254" s="128">
        <v>100000</v>
      </c>
      <c r="F254" s="128">
        <v>4340000</v>
      </c>
      <c r="G254" s="119">
        <v>100000</v>
      </c>
      <c r="H254" s="117"/>
    </row>
    <row r="255" spans="1:8" ht="16.5" customHeight="1">
      <c r="A255" s="148">
        <v>6330</v>
      </c>
      <c r="B255" s="147"/>
      <c r="C255" s="358" t="s">
        <v>172</v>
      </c>
      <c r="D255" s="360"/>
      <c r="E255" s="127">
        <f>SUM(E253:E254)</f>
        <v>160000</v>
      </c>
      <c r="F255" s="127">
        <f>SUM(F253:F254)</f>
        <v>4460000</v>
      </c>
      <c r="G255" s="120">
        <f>SUM(G253:G254)</f>
        <v>160000</v>
      </c>
      <c r="H255" s="55"/>
    </row>
    <row r="256" spans="1:7" ht="16.5" customHeight="1" outlineLevel="1">
      <c r="A256" s="147">
        <v>6399</v>
      </c>
      <c r="B256" s="147">
        <v>5362</v>
      </c>
      <c r="C256" s="152"/>
      <c r="D256" s="133" t="s">
        <v>124</v>
      </c>
      <c r="E256" s="128">
        <v>250000</v>
      </c>
      <c r="F256" s="129">
        <v>250000</v>
      </c>
      <c r="G256" s="119">
        <v>200000</v>
      </c>
    </row>
    <row r="257" spans="1:7" ht="16.5" customHeight="1" outlineLevel="1">
      <c r="A257" s="147">
        <v>6399</v>
      </c>
      <c r="B257" s="147">
        <v>5365</v>
      </c>
      <c r="C257" s="152"/>
      <c r="D257" s="133" t="s">
        <v>173</v>
      </c>
      <c r="E257" s="128">
        <v>210000</v>
      </c>
      <c r="F257" s="128">
        <v>460000</v>
      </c>
      <c r="G257" s="119">
        <v>500000</v>
      </c>
    </row>
    <row r="258" spans="1:7" ht="16.5" customHeight="1">
      <c r="A258" s="148">
        <v>6399</v>
      </c>
      <c r="B258" s="147"/>
      <c r="C258" s="358" t="s">
        <v>174</v>
      </c>
      <c r="D258" s="360"/>
      <c r="E258" s="127">
        <f>SUM(E256:E257)</f>
        <v>460000</v>
      </c>
      <c r="F258" s="127">
        <f>SUM(F256:F257)</f>
        <v>710000</v>
      </c>
      <c r="G258" s="120">
        <f>SUM(G256:G257)</f>
        <v>700000</v>
      </c>
    </row>
    <row r="259" spans="1:7" ht="16.5" customHeight="1" outlineLevel="1">
      <c r="A259" s="147">
        <v>6402</v>
      </c>
      <c r="B259" s="147">
        <v>5364</v>
      </c>
      <c r="C259" s="152"/>
      <c r="D259" s="133" t="s">
        <v>175</v>
      </c>
      <c r="E259" s="128">
        <v>15000</v>
      </c>
      <c r="F259" s="128">
        <v>21000</v>
      </c>
      <c r="G259" s="119">
        <v>0</v>
      </c>
    </row>
    <row r="260" spans="1:7" ht="16.5" customHeight="1">
      <c r="A260" s="148">
        <v>6402</v>
      </c>
      <c r="B260" s="147"/>
      <c r="C260" s="358" t="s">
        <v>176</v>
      </c>
      <c r="D260" s="360"/>
      <c r="E260" s="127">
        <f>SUM(E259)</f>
        <v>15000</v>
      </c>
      <c r="F260" s="127">
        <f>SUM(F259)</f>
        <v>21000</v>
      </c>
      <c r="G260" s="120">
        <f>SUM(G259)</f>
        <v>0</v>
      </c>
    </row>
    <row r="261" spans="1:7" ht="16.5" customHeight="1" outlineLevel="1">
      <c r="A261" s="147">
        <v>6409</v>
      </c>
      <c r="B261" s="147">
        <v>5169</v>
      </c>
      <c r="C261" s="152"/>
      <c r="D261" s="133" t="s">
        <v>78</v>
      </c>
      <c r="E261" s="128">
        <v>2584000</v>
      </c>
      <c r="F261" s="128">
        <v>14000</v>
      </c>
      <c r="G261" s="119">
        <v>0</v>
      </c>
    </row>
    <row r="262" spans="1:7" ht="16.5" customHeight="1" outlineLevel="1">
      <c r="A262" s="147">
        <v>6409</v>
      </c>
      <c r="B262" s="147">
        <v>5171</v>
      </c>
      <c r="C262" s="152"/>
      <c r="D262" s="133" t="s">
        <v>79</v>
      </c>
      <c r="E262" s="128">
        <v>0</v>
      </c>
      <c r="F262" s="128">
        <v>9000</v>
      </c>
      <c r="G262" s="119">
        <v>0</v>
      </c>
    </row>
    <row r="263" spans="1:7" ht="16.5" customHeight="1" outlineLevel="1">
      <c r="A263" s="147">
        <v>6409</v>
      </c>
      <c r="B263" s="147">
        <v>5903</v>
      </c>
      <c r="C263" s="152"/>
      <c r="D263" s="133" t="s">
        <v>239</v>
      </c>
      <c r="E263" s="128">
        <v>0</v>
      </c>
      <c r="F263" s="128">
        <v>0</v>
      </c>
      <c r="G263" s="119">
        <v>225084</v>
      </c>
    </row>
    <row r="264" spans="1:7" ht="16.5" customHeight="1" outlineLevel="1">
      <c r="A264" s="147">
        <v>6409</v>
      </c>
      <c r="B264" s="147">
        <v>5909</v>
      </c>
      <c r="C264" s="152"/>
      <c r="D264" s="133" t="s">
        <v>230</v>
      </c>
      <c r="E264" s="128">
        <v>0</v>
      </c>
      <c r="F264" s="128">
        <v>703.28</v>
      </c>
      <c r="G264" s="119">
        <v>0</v>
      </c>
    </row>
    <row r="265" spans="1:7" ht="16.5" customHeight="1" thickBot="1">
      <c r="A265" s="150">
        <v>6409</v>
      </c>
      <c r="B265" s="158"/>
      <c r="C265" s="371" t="s">
        <v>179</v>
      </c>
      <c r="D265" s="372"/>
      <c r="E265" s="127">
        <f>SUM(E261:E264)</f>
        <v>2584000</v>
      </c>
      <c r="F265" s="127">
        <f>SUM(F261:F264)</f>
        <v>23703.28</v>
      </c>
      <c r="G265" s="120">
        <v>425084</v>
      </c>
    </row>
    <row r="266" spans="1:7" ht="16.5" customHeight="1" thickBot="1">
      <c r="A266" s="144"/>
      <c r="B266" s="155"/>
      <c r="C266" s="118"/>
      <c r="D266" s="135" t="s">
        <v>180</v>
      </c>
      <c r="E266" s="132">
        <f>SUM(E81+E86+E92+E94+E97+E107+E113+E117+E120+E122+E125+E133+E139+E147+E156+E160+E163+E169+E171+E176+E179+E190+E195+E200+E209+E247+E250+E252+E255+E258+E260+E265)</f>
        <v>14692000</v>
      </c>
      <c r="F266" s="132">
        <f>SUM(F81+F86+F92+F94+F97+F107+F113+F117+F120+F122+F125+F133+F139+F147+F156+F160+F163+F169+F171+F176+F179+F190+F195+F200+F209+F247+F250+F252+F255+F258+F260+F265)</f>
        <v>21328595.28</v>
      </c>
      <c r="G266" s="125">
        <f>SUM(G81+G86+G92+G94+G97+G107+G113+G117+G120+G122+G125+G133+G139+G147+G156+G160+G163+G169+G171+G176+G179+G190+G195+G200+G209+G247+G250+G252+G255++G258+G260+G265)</f>
        <v>11580584</v>
      </c>
    </row>
    <row r="267" spans="1:3" ht="16.5" customHeight="1">
      <c r="A267" s="43"/>
      <c r="B267" s="43"/>
      <c r="C267" s="43"/>
    </row>
    <row r="268" spans="1:7" ht="16.5" customHeight="1">
      <c r="A268" s="95" t="s">
        <v>244</v>
      </c>
      <c r="B268" s="95"/>
      <c r="C268" s="96"/>
      <c r="D268" s="97"/>
      <c r="E268" s="98"/>
      <c r="F268" s="98"/>
      <c r="G268" s="98">
        <f>G73</f>
        <v>10329200</v>
      </c>
    </row>
    <row r="269" spans="1:7" ht="16.5" customHeight="1">
      <c r="A269" s="95" t="s">
        <v>245</v>
      </c>
      <c r="B269" s="95"/>
      <c r="C269" s="97"/>
      <c r="D269" s="96"/>
      <c r="E269" s="98"/>
      <c r="F269" s="98"/>
      <c r="G269" s="98">
        <f>G266</f>
        <v>11580584</v>
      </c>
    </row>
    <row r="270" spans="1:7" ht="16.5" customHeight="1">
      <c r="A270" s="99" t="s">
        <v>246</v>
      </c>
      <c r="B270" s="99"/>
      <c r="C270" s="96"/>
      <c r="D270" s="96"/>
      <c r="E270" s="98"/>
      <c r="F270" s="98"/>
      <c r="G270" s="98">
        <f>G268-G269</f>
        <v>-1251384</v>
      </c>
    </row>
    <row r="271" spans="1:7" ht="16.5" customHeight="1">
      <c r="A271" s="63"/>
      <c r="B271" s="63"/>
      <c r="C271" s="64"/>
      <c r="D271" s="64"/>
      <c r="E271" s="65"/>
      <c r="F271" s="65"/>
      <c r="G271" s="65"/>
    </row>
    <row r="272" spans="1:7" ht="16.5" customHeight="1">
      <c r="A272" s="43" t="s">
        <v>67</v>
      </c>
      <c r="B272" s="43"/>
      <c r="C272" s="43"/>
      <c r="D272" s="43"/>
      <c r="E272"/>
      <c r="F272"/>
      <c r="G272"/>
    </row>
    <row r="273" spans="1:4" ht="16.5" customHeight="1">
      <c r="A273" s="66"/>
      <c r="B273" s="43"/>
      <c r="C273" s="43"/>
      <c r="D273" s="43"/>
    </row>
    <row r="274" spans="1:7" ht="16.5" customHeight="1">
      <c r="A274" s="327" t="s">
        <v>242</v>
      </c>
      <c r="B274" s="330"/>
      <c r="C274" s="330"/>
      <c r="D274" s="330"/>
      <c r="E274" s="330"/>
      <c r="F274" s="330"/>
      <c r="G274" s="330"/>
    </row>
    <row r="275" spans="1:7" ht="16.5" customHeight="1">
      <c r="A275" s="67"/>
      <c r="B275" s="43"/>
      <c r="C275" s="43"/>
      <c r="D275" s="43"/>
      <c r="E275" s="65"/>
      <c r="F275" s="65"/>
      <c r="G275" s="65"/>
    </row>
    <row r="276" spans="1:7" ht="16.5" customHeight="1">
      <c r="A276" s="82" t="s">
        <v>231</v>
      </c>
      <c r="B276" s="83"/>
      <c r="C276" s="83"/>
      <c r="D276" s="83"/>
      <c r="E276" s="85"/>
      <c r="F276" s="84"/>
      <c r="G276" s="85">
        <v>10352200</v>
      </c>
    </row>
    <row r="277" spans="1:7" ht="16.5" customHeight="1">
      <c r="A277" s="82" t="s">
        <v>232</v>
      </c>
      <c r="B277" s="83"/>
      <c r="C277" s="83"/>
      <c r="D277" s="83"/>
      <c r="E277" s="85"/>
      <c r="F277" s="84"/>
      <c r="G277" s="85">
        <v>2728384</v>
      </c>
    </row>
    <row r="278" spans="1:7" ht="16.5" customHeight="1">
      <c r="A278" s="82" t="s">
        <v>233</v>
      </c>
      <c r="B278" s="83"/>
      <c r="C278" s="83"/>
      <c r="D278" s="83"/>
      <c r="E278" s="85"/>
      <c r="F278" s="84"/>
      <c r="G278" s="85">
        <f>SUM(G276:G277)</f>
        <v>13080584</v>
      </c>
    </row>
    <row r="279" spans="1:10" s="63" customFormat="1" ht="16.5" customHeight="1">
      <c r="A279" s="82" t="s">
        <v>234</v>
      </c>
      <c r="B279" s="83"/>
      <c r="C279" s="83"/>
      <c r="D279" s="83"/>
      <c r="E279" s="85"/>
      <c r="F279" s="84"/>
      <c r="G279" s="85">
        <f>G266</f>
        <v>11580584</v>
      </c>
      <c r="I279" s="69"/>
      <c r="J279" s="69"/>
    </row>
    <row r="280" spans="1:7" ht="17.25" customHeight="1">
      <c r="A280" s="86" t="s">
        <v>188</v>
      </c>
      <c r="B280" s="87"/>
      <c r="C280" s="87"/>
      <c r="D280" s="87"/>
      <c r="E280" s="89"/>
      <c r="F280" s="88"/>
      <c r="G280" s="89">
        <f>G278-G279</f>
        <v>1500000</v>
      </c>
    </row>
    <row r="281" spans="1:7" ht="17.25" customHeight="1">
      <c r="A281" s="63"/>
      <c r="B281" s="63"/>
      <c r="C281" s="64"/>
      <c r="D281" s="64"/>
      <c r="E281" s="68"/>
      <c r="F281" s="68"/>
      <c r="G281" s="68"/>
    </row>
    <row r="282" spans="1:7" ht="17.25" customHeight="1">
      <c r="A282" s="70"/>
      <c r="B282" s="70"/>
      <c r="C282" s="70"/>
      <c r="D282" s="70"/>
      <c r="E282" s="69"/>
      <c r="F282" s="71"/>
      <c r="G282" s="69"/>
    </row>
    <row r="283" spans="1:6" ht="17.25" customHeight="1">
      <c r="A283" s="92">
        <v>8115</v>
      </c>
      <c r="B283" s="332" t="s">
        <v>189</v>
      </c>
      <c r="C283" s="332"/>
      <c r="D283" s="332"/>
      <c r="F283" s="93">
        <v>3700000</v>
      </c>
    </row>
    <row r="284" spans="1:6" ht="17.25" customHeight="1">
      <c r="A284" s="92">
        <v>8124</v>
      </c>
      <c r="B284" s="370" t="s">
        <v>236</v>
      </c>
      <c r="C284" s="332"/>
      <c r="D284" s="332"/>
      <c r="F284" s="93">
        <v>-285900</v>
      </c>
    </row>
    <row r="285" spans="1:6" ht="17.25" customHeight="1">
      <c r="A285" s="92">
        <v>8124</v>
      </c>
      <c r="B285" s="370" t="s">
        <v>235</v>
      </c>
      <c r="C285" s="332"/>
      <c r="D285" s="332"/>
      <c r="F285" s="93">
        <v>-685716</v>
      </c>
    </row>
    <row r="286" spans="1:6" ht="15">
      <c r="A286" s="94"/>
      <c r="B286" s="90" t="s">
        <v>237</v>
      </c>
      <c r="C286" s="90"/>
      <c r="D286" s="90"/>
      <c r="F286" s="91">
        <f>F283+F284+F285</f>
        <v>2728384</v>
      </c>
    </row>
    <row r="287" spans="1:6" ht="15">
      <c r="A287" s="72"/>
      <c r="B287" s="70"/>
      <c r="C287" s="70"/>
      <c r="D287" s="70"/>
      <c r="F287" s="70"/>
    </row>
    <row r="288" spans="1:7" ht="15">
      <c r="A288" s="328" t="s">
        <v>191</v>
      </c>
      <c r="B288" s="328"/>
      <c r="C288" s="328"/>
      <c r="D288" s="328"/>
      <c r="E288" s="328"/>
      <c r="F288" s="328"/>
      <c r="G288" s="328"/>
    </row>
    <row r="289" spans="1:6" ht="15">
      <c r="A289" s="73"/>
      <c r="B289" s="74"/>
      <c r="C289" s="75"/>
      <c r="D289" s="76"/>
      <c r="F289" s="14" t="s">
        <v>192</v>
      </c>
    </row>
    <row r="290" spans="1:6" ht="15">
      <c r="A290" s="73" t="s">
        <v>193</v>
      </c>
      <c r="B290" s="73" t="s">
        <v>194</v>
      </c>
      <c r="C290" s="73"/>
      <c r="D290" s="77"/>
      <c r="F290" s="14">
        <v>7976000</v>
      </c>
    </row>
    <row r="291" spans="1:6" ht="15">
      <c r="A291" s="73" t="s">
        <v>31</v>
      </c>
      <c r="B291" s="73" t="s">
        <v>195</v>
      </c>
      <c r="C291" s="73"/>
      <c r="D291" s="77"/>
      <c r="F291" s="14">
        <v>1883200</v>
      </c>
    </row>
    <row r="292" spans="1:6" ht="15">
      <c r="A292" s="73" t="s">
        <v>196</v>
      </c>
      <c r="B292" s="73" t="s">
        <v>197</v>
      </c>
      <c r="C292" s="73"/>
      <c r="D292" s="77"/>
      <c r="F292" s="14">
        <v>470000</v>
      </c>
    </row>
    <row r="293" spans="1:6" ht="15">
      <c r="A293" s="73" t="s">
        <v>26</v>
      </c>
      <c r="B293" s="73" t="s">
        <v>198</v>
      </c>
      <c r="C293" s="73"/>
      <c r="D293" s="77"/>
      <c r="F293" s="14">
        <v>0</v>
      </c>
    </row>
    <row r="294" spans="1:6" ht="15">
      <c r="A294" s="73" t="s">
        <v>199</v>
      </c>
      <c r="B294" s="73" t="s">
        <v>200</v>
      </c>
      <c r="C294" s="73"/>
      <c r="D294" s="77"/>
      <c r="F294" s="14">
        <v>8950584</v>
      </c>
    </row>
    <row r="295" spans="1:6" ht="15">
      <c r="A295" s="73" t="s">
        <v>201</v>
      </c>
      <c r="B295" s="73" t="s">
        <v>202</v>
      </c>
      <c r="C295" s="73"/>
      <c r="D295" s="77"/>
      <c r="F295" s="14">
        <v>2630000</v>
      </c>
    </row>
    <row r="296" spans="1:6" ht="15">
      <c r="A296" s="73" t="s">
        <v>203</v>
      </c>
      <c r="B296" s="329" t="s">
        <v>204</v>
      </c>
      <c r="C296" s="329"/>
      <c r="D296" s="77"/>
      <c r="F296" s="14">
        <v>1228384</v>
      </c>
    </row>
    <row r="297" spans="1:6" ht="17.25" customHeight="1">
      <c r="A297" s="43"/>
      <c r="B297" s="43"/>
      <c r="C297" s="43"/>
      <c r="F297" s="65"/>
    </row>
    <row r="298" spans="1:4" ht="16.5" customHeight="1">
      <c r="A298" s="330" t="s">
        <v>67</v>
      </c>
      <c r="B298" s="330"/>
      <c r="C298" s="330"/>
      <c r="D298" s="330"/>
    </row>
    <row r="299" spans="1:3" ht="15">
      <c r="A299" s="43"/>
      <c r="B299" s="43"/>
      <c r="C299" s="43"/>
    </row>
    <row r="300" spans="1:7" ht="15">
      <c r="A300" s="327" t="s">
        <v>243</v>
      </c>
      <c r="B300" s="330"/>
      <c r="C300" s="330"/>
      <c r="D300" s="330"/>
      <c r="E300" s="330"/>
      <c r="F300" s="330"/>
      <c r="G300" s="330"/>
    </row>
    <row r="301" spans="1:3" ht="15">
      <c r="A301" s="43"/>
      <c r="B301" s="43"/>
      <c r="C301" s="43"/>
    </row>
    <row r="302" spans="1:7" ht="15">
      <c r="A302" s="330"/>
      <c r="B302" s="330"/>
      <c r="C302" s="330"/>
      <c r="D302" s="330"/>
      <c r="E302" s="330"/>
      <c r="F302" s="330"/>
      <c r="G302" s="330"/>
    </row>
    <row r="303" spans="1:6" ht="15">
      <c r="A303" s="327"/>
      <c r="B303" s="327"/>
      <c r="C303" s="327"/>
      <c r="D303" s="327"/>
      <c r="E303" s="327"/>
      <c r="F303" s="327"/>
    </row>
    <row r="304" spans="1:4" ht="15">
      <c r="A304" s="43"/>
      <c r="B304" s="43"/>
      <c r="C304" s="43"/>
      <c r="D304" s="43"/>
    </row>
    <row r="305" spans="1:4" ht="21">
      <c r="A305" s="78"/>
      <c r="B305" s="78"/>
      <c r="C305" s="78"/>
      <c r="D305" s="78"/>
    </row>
    <row r="306" spans="1:4" ht="15">
      <c r="A306" s="43"/>
      <c r="B306" s="43"/>
      <c r="C306" s="43"/>
      <c r="D306" s="43"/>
    </row>
    <row r="307" spans="1:4" ht="21">
      <c r="A307" s="78"/>
      <c r="B307" s="78"/>
      <c r="C307" s="78"/>
      <c r="D307" s="78"/>
    </row>
    <row r="308" spans="1:4" ht="21">
      <c r="A308" s="79"/>
      <c r="B308" s="43"/>
      <c r="C308" s="43"/>
      <c r="D308" s="43"/>
    </row>
    <row r="309" spans="1:4" ht="21">
      <c r="A309" s="78"/>
      <c r="B309" s="78"/>
      <c r="C309" s="78"/>
      <c r="D309" s="78"/>
    </row>
    <row r="310" spans="1:4" ht="15.75">
      <c r="A310" s="80"/>
      <c r="B310" s="80"/>
      <c r="C310" s="80"/>
      <c r="D310" s="80"/>
    </row>
    <row r="311" spans="1:4" ht="15.75">
      <c r="A311" s="80"/>
      <c r="B311" s="80"/>
      <c r="C311" s="80"/>
      <c r="D311" s="80"/>
    </row>
  </sheetData>
  <sheetProtection selectLockedCells="1" selectUnlockedCells="1"/>
  <mergeCells count="63">
    <mergeCell ref="B296:C296"/>
    <mergeCell ref="A298:D298"/>
    <mergeCell ref="A300:G300"/>
    <mergeCell ref="A302:G302"/>
    <mergeCell ref="A303:F303"/>
    <mergeCell ref="A274:G274"/>
    <mergeCell ref="B283:D283"/>
    <mergeCell ref="C209:D209"/>
    <mergeCell ref="A288:G288"/>
    <mergeCell ref="B284:D284"/>
    <mergeCell ref="C252:D252"/>
    <mergeCell ref="C258:D258"/>
    <mergeCell ref="C255:D255"/>
    <mergeCell ref="C247:D247"/>
    <mergeCell ref="C250:D250"/>
    <mergeCell ref="C260:D260"/>
    <mergeCell ref="C265:D265"/>
    <mergeCell ref="C156:D156"/>
    <mergeCell ref="C163:D163"/>
    <mergeCell ref="C160:D160"/>
    <mergeCell ref="B285:D285"/>
    <mergeCell ref="C171:D171"/>
    <mergeCell ref="C176:D176"/>
    <mergeCell ref="C179:D179"/>
    <mergeCell ref="C190:D190"/>
    <mergeCell ref="C195:D195"/>
    <mergeCell ref="C200:D200"/>
    <mergeCell ref="C107:D107"/>
    <mergeCell ref="C113:D113"/>
    <mergeCell ref="C125:D125"/>
    <mergeCell ref="C133:D133"/>
    <mergeCell ref="C139:D139"/>
    <mergeCell ref="C147:D147"/>
    <mergeCell ref="C117:D117"/>
    <mergeCell ref="C78:D78"/>
    <mergeCell ref="C81:D81"/>
    <mergeCell ref="C86:D86"/>
    <mergeCell ref="C92:D92"/>
    <mergeCell ref="C94:D94"/>
    <mergeCell ref="C97:D97"/>
    <mergeCell ref="C57:D57"/>
    <mergeCell ref="C63:D63"/>
    <mergeCell ref="C66:D66"/>
    <mergeCell ref="A72:D72"/>
    <mergeCell ref="C120:D120"/>
    <mergeCell ref="C122:D122"/>
    <mergeCell ref="A73:D73"/>
    <mergeCell ref="A74:D74"/>
    <mergeCell ref="A75:G75"/>
    <mergeCell ref="A77:G77"/>
    <mergeCell ref="C34:D34"/>
    <mergeCell ref="C42:D42"/>
    <mergeCell ref="C47:D47"/>
    <mergeCell ref="C50:D50"/>
    <mergeCell ref="C55:D55"/>
    <mergeCell ref="C30:D30"/>
    <mergeCell ref="C32:D32"/>
    <mergeCell ref="A1:G1"/>
    <mergeCell ref="C2:D2"/>
    <mergeCell ref="A3:G3"/>
    <mergeCell ref="A23:D23"/>
    <mergeCell ref="A24:G24"/>
    <mergeCell ref="C27: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8"/>
  <sheetViews>
    <sheetView zoomScalePageLayoutView="0" workbookViewId="0" topLeftCell="A51">
      <selection activeCell="A336" sqref="A336:G336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28.140625" style="1" customWidth="1"/>
    <col min="10" max="10" width="9.8515625" style="1" customWidth="1"/>
  </cols>
  <sheetData>
    <row r="1" spans="1:9" ht="33.75" customHeight="1" thickBot="1">
      <c r="A1" s="378" t="s">
        <v>289</v>
      </c>
      <c r="B1" s="379"/>
      <c r="C1" s="379"/>
      <c r="D1" s="379"/>
      <c r="E1" s="379"/>
      <c r="F1" s="379"/>
      <c r="G1" s="380"/>
      <c r="H1" s="63"/>
      <c r="I1" s="280"/>
    </row>
    <row r="2" spans="1:9" ht="32.25" customHeight="1" thickBot="1">
      <c r="A2" s="309" t="s">
        <v>1</v>
      </c>
      <c r="B2" s="45" t="s">
        <v>2</v>
      </c>
      <c r="C2" s="335" t="s">
        <v>3</v>
      </c>
      <c r="D2" s="335"/>
      <c r="E2" s="311" t="s">
        <v>260</v>
      </c>
      <c r="F2" s="310" t="s">
        <v>263</v>
      </c>
      <c r="G2" s="312" t="s">
        <v>261</v>
      </c>
      <c r="H2" s="63"/>
      <c r="I2" s="280"/>
    </row>
    <row r="3" spans="1:9" ht="16.5" customHeight="1" thickBot="1">
      <c r="A3" s="381" t="s">
        <v>6</v>
      </c>
      <c r="B3" s="382"/>
      <c r="C3" s="382"/>
      <c r="D3" s="382"/>
      <c r="E3" s="382"/>
      <c r="F3" s="382"/>
      <c r="G3" s="383"/>
      <c r="H3" s="63"/>
      <c r="I3" s="280"/>
    </row>
    <row r="4" spans="1:9" ht="16.5" customHeight="1">
      <c r="A4" s="160"/>
      <c r="B4" s="161">
        <v>1111</v>
      </c>
      <c r="C4" s="162"/>
      <c r="D4" s="168" t="s">
        <v>7</v>
      </c>
      <c r="E4" s="272">
        <v>1500000</v>
      </c>
      <c r="F4" s="275">
        <v>1500000</v>
      </c>
      <c r="G4" s="213">
        <v>1200000</v>
      </c>
      <c r="H4" s="63"/>
      <c r="I4" s="280"/>
    </row>
    <row r="5" spans="1:9" ht="16.5" customHeight="1">
      <c r="A5" s="147"/>
      <c r="B5" s="148">
        <v>1112</v>
      </c>
      <c r="C5" s="163"/>
      <c r="D5" s="169" t="s">
        <v>8</v>
      </c>
      <c r="E5" s="273">
        <v>50000</v>
      </c>
      <c r="F5" s="246">
        <v>65000</v>
      </c>
      <c r="G5" s="214">
        <v>70000</v>
      </c>
      <c r="H5" s="63"/>
      <c r="I5" s="280"/>
    </row>
    <row r="6" spans="1:9" ht="16.5" customHeight="1">
      <c r="A6" s="147"/>
      <c r="B6" s="148">
        <v>1113</v>
      </c>
      <c r="C6" s="163"/>
      <c r="D6" s="169" t="s">
        <v>9</v>
      </c>
      <c r="E6" s="273">
        <v>150000</v>
      </c>
      <c r="F6" s="246">
        <v>206000</v>
      </c>
      <c r="G6" s="214">
        <v>200000</v>
      </c>
      <c r="H6" s="63"/>
      <c r="I6" s="280"/>
    </row>
    <row r="7" spans="1:9" ht="16.5" customHeight="1">
      <c r="A7" s="147"/>
      <c r="B7" s="148">
        <v>1121</v>
      </c>
      <c r="C7" s="163"/>
      <c r="D7" s="169" t="s">
        <v>10</v>
      </c>
      <c r="E7" s="273">
        <v>1147000</v>
      </c>
      <c r="F7" s="246">
        <v>1647000</v>
      </c>
      <c r="G7" s="214">
        <v>1600000</v>
      </c>
      <c r="H7" s="63"/>
      <c r="I7" s="280"/>
    </row>
    <row r="8" spans="1:9" ht="16.5" customHeight="1">
      <c r="A8" s="147"/>
      <c r="B8" s="148">
        <v>1122</v>
      </c>
      <c r="C8" s="163"/>
      <c r="D8" s="169" t="s">
        <v>11</v>
      </c>
      <c r="E8" s="273">
        <v>100000</v>
      </c>
      <c r="F8" s="246">
        <v>100000</v>
      </c>
      <c r="G8" s="214">
        <v>100000</v>
      </c>
      <c r="H8" s="63"/>
      <c r="I8" s="280"/>
    </row>
    <row r="9" spans="1:9" ht="16.5" customHeight="1">
      <c r="A9" s="147"/>
      <c r="B9" s="148">
        <v>1211</v>
      </c>
      <c r="C9" s="163"/>
      <c r="D9" s="169" t="s">
        <v>12</v>
      </c>
      <c r="E9" s="273">
        <v>2900416</v>
      </c>
      <c r="F9" s="246">
        <v>4000416</v>
      </c>
      <c r="G9" s="214">
        <v>3620000</v>
      </c>
      <c r="H9" s="63"/>
      <c r="I9" s="280"/>
    </row>
    <row r="10" spans="1:9" ht="16.5" customHeight="1">
      <c r="A10" s="147"/>
      <c r="B10" s="148">
        <v>1334</v>
      </c>
      <c r="C10" s="163"/>
      <c r="D10" s="169" t="s">
        <v>271</v>
      </c>
      <c r="E10" s="273">
        <v>0</v>
      </c>
      <c r="F10" s="246">
        <v>6521</v>
      </c>
      <c r="G10" s="214">
        <v>0</v>
      </c>
      <c r="H10" s="63"/>
      <c r="I10" s="280"/>
    </row>
    <row r="11" spans="1:9" ht="16.5" customHeight="1">
      <c r="A11" s="147"/>
      <c r="B11" s="148">
        <v>1340</v>
      </c>
      <c r="C11" s="163"/>
      <c r="D11" s="169" t="s">
        <v>13</v>
      </c>
      <c r="E11" s="274">
        <v>415000</v>
      </c>
      <c r="F11" s="246">
        <v>415000</v>
      </c>
      <c r="G11" s="214">
        <v>415000</v>
      </c>
      <c r="H11" s="63"/>
      <c r="I11" s="280"/>
    </row>
    <row r="12" spans="1:9" ht="16.5" customHeight="1">
      <c r="A12" s="147"/>
      <c r="B12" s="148">
        <v>1341</v>
      </c>
      <c r="C12" s="163"/>
      <c r="D12" s="169" t="s">
        <v>14</v>
      </c>
      <c r="E12" s="273">
        <v>9000</v>
      </c>
      <c r="F12" s="246">
        <v>9000</v>
      </c>
      <c r="G12" s="214">
        <v>9000</v>
      </c>
      <c r="H12" s="63"/>
      <c r="I12" s="280"/>
    </row>
    <row r="13" spans="1:9" ht="16.5" customHeight="1">
      <c r="A13" s="147"/>
      <c r="B13" s="148">
        <v>1361</v>
      </c>
      <c r="C13" s="163"/>
      <c r="D13" s="169" t="s">
        <v>15</v>
      </c>
      <c r="E13" s="273">
        <v>3000</v>
      </c>
      <c r="F13" s="246">
        <v>3000</v>
      </c>
      <c r="G13" s="214">
        <v>3000</v>
      </c>
      <c r="H13" s="63"/>
      <c r="I13" s="280"/>
    </row>
    <row r="14" spans="1:9" ht="16.5" customHeight="1">
      <c r="A14" s="147"/>
      <c r="B14" s="148">
        <v>1381</v>
      </c>
      <c r="C14" s="163"/>
      <c r="D14" s="169" t="s">
        <v>16</v>
      </c>
      <c r="E14" s="273">
        <v>30000</v>
      </c>
      <c r="F14" s="246">
        <v>65000</v>
      </c>
      <c r="G14" s="214">
        <v>50000</v>
      </c>
      <c r="H14" s="63"/>
      <c r="I14" s="280"/>
    </row>
    <row r="15" spans="1:9" ht="16.5" customHeight="1">
      <c r="A15" s="147"/>
      <c r="B15" s="148">
        <v>1382</v>
      </c>
      <c r="C15" s="163"/>
      <c r="D15" s="169" t="s">
        <v>206</v>
      </c>
      <c r="E15" s="273">
        <v>0</v>
      </c>
      <c r="F15" s="246">
        <v>0</v>
      </c>
      <c r="G15" s="214">
        <v>0</v>
      </c>
      <c r="H15" s="63"/>
      <c r="I15" s="280"/>
    </row>
    <row r="16" spans="1:9" ht="16.5" customHeight="1">
      <c r="A16" s="147"/>
      <c r="B16" s="148">
        <v>1511</v>
      </c>
      <c r="C16" s="163"/>
      <c r="D16" s="169" t="s">
        <v>17</v>
      </c>
      <c r="E16" s="273">
        <v>300000</v>
      </c>
      <c r="F16" s="246">
        <v>300000</v>
      </c>
      <c r="G16" s="214">
        <v>280000</v>
      </c>
      <c r="H16" s="63"/>
      <c r="I16" s="280"/>
    </row>
    <row r="17" spans="1:9" ht="16.5" customHeight="1">
      <c r="A17" s="147"/>
      <c r="B17" s="148" t="s">
        <v>18</v>
      </c>
      <c r="C17" s="163"/>
      <c r="D17" s="169" t="s">
        <v>19</v>
      </c>
      <c r="E17" s="231">
        <f>SUM(E4:E16)</f>
        <v>6604416</v>
      </c>
      <c r="F17" s="276">
        <f>SUM(F4:F16)</f>
        <v>8316937</v>
      </c>
      <c r="G17" s="130">
        <f>SUM(G4:G16)</f>
        <v>7547000</v>
      </c>
      <c r="H17" s="63"/>
      <c r="I17" s="280"/>
    </row>
    <row r="18" spans="1:9" ht="16.5" customHeight="1">
      <c r="A18" s="147"/>
      <c r="B18" s="147">
        <v>4111</v>
      </c>
      <c r="C18" s="164"/>
      <c r="D18" s="170" t="s">
        <v>20</v>
      </c>
      <c r="E18" s="232">
        <v>0</v>
      </c>
      <c r="F18" s="246">
        <v>142348</v>
      </c>
      <c r="G18" s="214">
        <v>0</v>
      </c>
      <c r="H18" s="63"/>
      <c r="I18" s="280"/>
    </row>
    <row r="19" spans="1:9" ht="16.5" customHeight="1">
      <c r="A19" s="147"/>
      <c r="B19" s="147">
        <v>4112</v>
      </c>
      <c r="C19" s="164" t="s">
        <v>21</v>
      </c>
      <c r="D19" s="170" t="s">
        <v>22</v>
      </c>
      <c r="E19" s="233">
        <v>0</v>
      </c>
      <c r="F19" s="233">
        <v>142500</v>
      </c>
      <c r="G19" s="214">
        <v>8758539</v>
      </c>
      <c r="H19" s="63"/>
      <c r="I19" s="280"/>
    </row>
    <row r="20" spans="1:9" ht="16.5" customHeight="1">
      <c r="A20" s="147"/>
      <c r="B20" s="147">
        <v>4116</v>
      </c>
      <c r="C20" s="164"/>
      <c r="D20" s="170" t="s">
        <v>249</v>
      </c>
      <c r="E20" s="233">
        <v>0</v>
      </c>
      <c r="F20" s="246">
        <v>0</v>
      </c>
      <c r="G20" s="214">
        <v>960264</v>
      </c>
      <c r="H20" s="63"/>
      <c r="I20" s="280"/>
    </row>
    <row r="21" spans="1:9" ht="16.5" customHeight="1">
      <c r="A21" s="147"/>
      <c r="B21" s="147">
        <v>4121</v>
      </c>
      <c r="C21" s="164"/>
      <c r="D21" s="170" t="s">
        <v>23</v>
      </c>
      <c r="E21" s="233">
        <v>0</v>
      </c>
      <c r="F21" s="233">
        <v>0</v>
      </c>
      <c r="G21" s="214">
        <v>0</v>
      </c>
      <c r="H21" s="63"/>
      <c r="I21" s="280"/>
    </row>
    <row r="22" spans="1:9" ht="16.5" customHeight="1">
      <c r="A22" s="147"/>
      <c r="B22" s="147">
        <v>4222</v>
      </c>
      <c r="C22" s="164"/>
      <c r="D22" s="170" t="s">
        <v>24</v>
      </c>
      <c r="E22" s="233">
        <v>0</v>
      </c>
      <c r="F22" s="233">
        <v>2486130</v>
      </c>
      <c r="G22" s="214">
        <v>0</v>
      </c>
      <c r="I22" s="63"/>
    </row>
    <row r="23" spans="1:9" ht="16.5" customHeight="1" thickBot="1">
      <c r="A23" s="158"/>
      <c r="B23" s="150" t="s">
        <v>26</v>
      </c>
      <c r="C23" s="165"/>
      <c r="D23" s="171" t="s">
        <v>27</v>
      </c>
      <c r="E23" s="262">
        <f>SUM(E18:E22)</f>
        <v>0</v>
      </c>
      <c r="F23" s="277">
        <f>SUM(F18:F22)</f>
        <v>2770978</v>
      </c>
      <c r="G23" s="227">
        <f>SUM(G18:G22)</f>
        <v>9718803</v>
      </c>
      <c r="H23" s="63"/>
      <c r="I23" s="280"/>
    </row>
    <row r="24" spans="1:9" ht="16.5" customHeight="1" thickBot="1">
      <c r="A24" s="353" t="s">
        <v>28</v>
      </c>
      <c r="B24" s="354"/>
      <c r="C24" s="354"/>
      <c r="D24" s="354"/>
      <c r="E24" s="263">
        <f>SUM(E17:E23,)</f>
        <v>6604416</v>
      </c>
      <c r="F24" s="278">
        <f>SUM(F23,F17)</f>
        <v>11087915</v>
      </c>
      <c r="G24" s="179">
        <f>SUM(G23,G17)</f>
        <v>17265803</v>
      </c>
      <c r="H24" s="63"/>
      <c r="I24" s="280"/>
    </row>
    <row r="25" spans="1:9" ht="16.5" customHeight="1">
      <c r="A25" s="384" t="s">
        <v>29</v>
      </c>
      <c r="B25" s="355"/>
      <c r="C25" s="355"/>
      <c r="D25" s="355"/>
      <c r="E25" s="355"/>
      <c r="F25" s="355"/>
      <c r="G25" s="355"/>
      <c r="H25" s="63"/>
      <c r="I25" s="280"/>
    </row>
    <row r="26" spans="1:9" ht="16.5" customHeight="1" hidden="1" outlineLevel="1">
      <c r="A26" s="210">
        <v>1019</v>
      </c>
      <c r="B26" s="210">
        <v>2131</v>
      </c>
      <c r="C26" s="205"/>
      <c r="D26" s="194" t="s">
        <v>30</v>
      </c>
      <c r="E26" s="258">
        <v>12000</v>
      </c>
      <c r="F26" s="229">
        <v>12000</v>
      </c>
      <c r="G26" s="213">
        <v>11000</v>
      </c>
      <c r="H26" s="69"/>
      <c r="I26" s="280"/>
    </row>
    <row r="27" spans="1:9" ht="16.5" customHeight="1" hidden="1" outlineLevel="1">
      <c r="A27" s="211">
        <v>1019</v>
      </c>
      <c r="B27" s="211">
        <v>2322</v>
      </c>
      <c r="C27" s="206"/>
      <c r="D27" s="195" t="s">
        <v>214</v>
      </c>
      <c r="E27" s="259">
        <v>0</v>
      </c>
      <c r="F27" s="230">
        <v>0</v>
      </c>
      <c r="G27" s="214">
        <v>0</v>
      </c>
      <c r="H27" s="69"/>
      <c r="I27" s="280"/>
    </row>
    <row r="28" spans="1:9" ht="16.5" customHeight="1" collapsed="1">
      <c r="A28" s="212">
        <v>1019</v>
      </c>
      <c r="B28" s="211" t="s">
        <v>31</v>
      </c>
      <c r="C28" s="356" t="s">
        <v>32</v>
      </c>
      <c r="D28" s="357"/>
      <c r="E28" s="261">
        <f>SUM(E26:E27)</f>
        <v>12000</v>
      </c>
      <c r="F28" s="231">
        <f>SUM(F26:F27)</f>
        <v>12000</v>
      </c>
      <c r="G28" s="130">
        <f>SUM(G26:G27)</f>
        <v>11000</v>
      </c>
      <c r="H28" s="63"/>
      <c r="I28" s="280"/>
    </row>
    <row r="29" spans="1:9" ht="16.5" customHeight="1" hidden="1" outlineLevel="1">
      <c r="A29" s="146">
        <v>2310</v>
      </c>
      <c r="B29" s="146">
        <v>2111</v>
      </c>
      <c r="C29" s="151"/>
      <c r="D29" s="191" t="s">
        <v>33</v>
      </c>
      <c r="E29" s="259">
        <v>60000</v>
      </c>
      <c r="F29" s="232">
        <v>60000</v>
      </c>
      <c r="G29" s="214">
        <v>20000</v>
      </c>
      <c r="H29" s="69"/>
      <c r="I29" s="280"/>
    </row>
    <row r="30" spans="1:9" ht="16.5" customHeight="1" hidden="1" outlineLevel="1">
      <c r="A30" s="147">
        <v>2310</v>
      </c>
      <c r="B30" s="147">
        <v>2132</v>
      </c>
      <c r="C30" s="152"/>
      <c r="D30" s="180" t="s">
        <v>34</v>
      </c>
      <c r="E30" s="259">
        <v>50000</v>
      </c>
      <c r="F30" s="233">
        <v>50000</v>
      </c>
      <c r="G30" s="214">
        <v>40000</v>
      </c>
      <c r="H30" s="69"/>
      <c r="I30" s="280"/>
    </row>
    <row r="31" spans="1:9" ht="16.5" customHeight="1" hidden="1" outlineLevel="1">
      <c r="A31" s="147">
        <v>2310</v>
      </c>
      <c r="B31" s="147">
        <v>2324</v>
      </c>
      <c r="C31" s="152"/>
      <c r="D31" s="180" t="s">
        <v>47</v>
      </c>
      <c r="E31" s="259">
        <v>0</v>
      </c>
      <c r="F31" s="233">
        <v>33000</v>
      </c>
      <c r="G31" s="214">
        <v>0</v>
      </c>
      <c r="H31" s="69"/>
      <c r="I31" s="280"/>
    </row>
    <row r="32" spans="1:9" ht="16.5" customHeight="1" collapsed="1">
      <c r="A32" s="148">
        <v>2310</v>
      </c>
      <c r="B32" s="147" t="s">
        <v>31</v>
      </c>
      <c r="C32" s="358" t="s">
        <v>35</v>
      </c>
      <c r="D32" s="359"/>
      <c r="E32" s="261">
        <f>SUM(E29:E31)</f>
        <v>110000</v>
      </c>
      <c r="F32" s="234">
        <f>SUM(F29:F31)</f>
        <v>143000</v>
      </c>
      <c r="G32" s="130">
        <f>SUM(G29:G31)</f>
        <v>60000</v>
      </c>
      <c r="H32" s="69"/>
      <c r="I32" s="280"/>
    </row>
    <row r="33" spans="1:9" ht="16.5" customHeight="1" hidden="1" outlineLevel="1">
      <c r="A33" s="147">
        <v>2321</v>
      </c>
      <c r="B33" s="147">
        <v>2111</v>
      </c>
      <c r="C33" s="152"/>
      <c r="D33" s="180" t="s">
        <v>36</v>
      </c>
      <c r="E33" s="259">
        <v>730000</v>
      </c>
      <c r="F33" s="233">
        <v>730000</v>
      </c>
      <c r="G33" s="214">
        <v>705000</v>
      </c>
      <c r="H33" s="69"/>
      <c r="I33" s="280"/>
    </row>
    <row r="34" spans="1:9" ht="16.5" customHeight="1" collapsed="1">
      <c r="A34" s="148">
        <v>2321</v>
      </c>
      <c r="B34" s="147" t="s">
        <v>31</v>
      </c>
      <c r="C34" s="358" t="s">
        <v>37</v>
      </c>
      <c r="D34" s="359"/>
      <c r="E34" s="261">
        <f>SUM(E33)</f>
        <v>730000</v>
      </c>
      <c r="F34" s="234">
        <f>SUM(F33)</f>
        <v>730000</v>
      </c>
      <c r="G34" s="130">
        <f>SUM(G33)</f>
        <v>705000</v>
      </c>
      <c r="H34" s="69"/>
      <c r="I34" s="280"/>
    </row>
    <row r="35" spans="1:9" ht="16.5" customHeight="1" hidden="1" outlineLevel="1">
      <c r="A35" s="147">
        <v>3314</v>
      </c>
      <c r="B35" s="147">
        <v>2111</v>
      </c>
      <c r="C35" s="152"/>
      <c r="D35" s="180" t="s">
        <v>36</v>
      </c>
      <c r="E35" s="259">
        <v>1000</v>
      </c>
      <c r="F35" s="233">
        <v>1000</v>
      </c>
      <c r="G35" s="214">
        <v>1000</v>
      </c>
      <c r="H35" s="69"/>
      <c r="I35" s="280"/>
    </row>
    <row r="36" spans="1:9" ht="16.5" customHeight="1" collapsed="1">
      <c r="A36" s="148">
        <v>3314</v>
      </c>
      <c r="B36" s="147" t="s">
        <v>31</v>
      </c>
      <c r="C36" s="358" t="s">
        <v>38</v>
      </c>
      <c r="D36" s="359"/>
      <c r="E36" s="261">
        <f>SUM(E35)</f>
        <v>1000</v>
      </c>
      <c r="F36" s="234">
        <f>SUM(F35)</f>
        <v>1000</v>
      </c>
      <c r="G36" s="130">
        <f>SUM(G35)</f>
        <v>1000</v>
      </c>
      <c r="H36" s="69"/>
      <c r="I36" s="280"/>
    </row>
    <row r="37" spans="1:9" ht="16.5" customHeight="1" hidden="1" outlineLevel="1">
      <c r="A37" s="147">
        <v>3399</v>
      </c>
      <c r="B37" s="188">
        <v>2111</v>
      </c>
      <c r="C37" s="207"/>
      <c r="D37" s="182" t="s">
        <v>39</v>
      </c>
      <c r="E37" s="259">
        <v>20000</v>
      </c>
      <c r="F37" s="233">
        <v>20000</v>
      </c>
      <c r="G37" s="214">
        <v>20000</v>
      </c>
      <c r="H37" s="69"/>
      <c r="I37" s="280"/>
    </row>
    <row r="38" spans="1:9" ht="16.5" customHeight="1" hidden="1" outlineLevel="1">
      <c r="A38" s="147">
        <v>3399</v>
      </c>
      <c r="B38" s="188">
        <v>2132</v>
      </c>
      <c r="C38" s="207"/>
      <c r="D38" s="182" t="s">
        <v>40</v>
      </c>
      <c r="E38" s="260">
        <v>82000</v>
      </c>
      <c r="F38" s="233">
        <v>70000</v>
      </c>
      <c r="G38" s="214">
        <v>20000</v>
      </c>
      <c r="H38" s="69"/>
      <c r="I38" s="280"/>
    </row>
    <row r="39" spans="1:9" ht="16.5" customHeight="1" hidden="1" outlineLevel="1">
      <c r="A39" s="147">
        <v>3399</v>
      </c>
      <c r="B39" s="188">
        <v>2321</v>
      </c>
      <c r="C39" s="207"/>
      <c r="D39" s="182" t="s">
        <v>42</v>
      </c>
      <c r="E39" s="259">
        <v>0</v>
      </c>
      <c r="F39" s="233">
        <v>12000</v>
      </c>
      <c r="G39" s="214">
        <v>0</v>
      </c>
      <c r="H39" s="69"/>
      <c r="I39" s="280"/>
    </row>
    <row r="40" spans="1:9" ht="16.5" customHeight="1" collapsed="1">
      <c r="A40" s="148">
        <v>3399</v>
      </c>
      <c r="B40" s="188" t="s">
        <v>31</v>
      </c>
      <c r="C40" s="207" t="s">
        <v>43</v>
      </c>
      <c r="D40" s="183"/>
      <c r="E40" s="261">
        <f>SUM(E37:E39)</f>
        <v>102000</v>
      </c>
      <c r="F40" s="234">
        <f>SUM(F37:F39)</f>
        <v>102000</v>
      </c>
      <c r="G40" s="130">
        <f>SUM(G37:G39)</f>
        <v>40000</v>
      </c>
      <c r="H40" s="69"/>
      <c r="I40" s="280"/>
    </row>
    <row r="41" spans="1:9" ht="16.5" customHeight="1" hidden="1" outlineLevel="1">
      <c r="A41" s="147">
        <v>3412</v>
      </c>
      <c r="B41" s="188">
        <v>2111</v>
      </c>
      <c r="C41" s="207"/>
      <c r="D41" s="182" t="s">
        <v>39</v>
      </c>
      <c r="E41" s="259">
        <v>0</v>
      </c>
      <c r="F41" s="233">
        <v>0</v>
      </c>
      <c r="G41" s="214">
        <v>0</v>
      </c>
      <c r="H41" s="69"/>
      <c r="I41" s="280"/>
    </row>
    <row r="42" spans="1:9" ht="16.5" customHeight="1" hidden="1" outlineLevel="1">
      <c r="A42" s="147">
        <v>3412</v>
      </c>
      <c r="B42" s="188">
        <v>2132</v>
      </c>
      <c r="C42" s="207"/>
      <c r="D42" s="182" t="s">
        <v>40</v>
      </c>
      <c r="E42" s="259">
        <v>50000</v>
      </c>
      <c r="F42" s="233">
        <v>50000</v>
      </c>
      <c r="G42" s="214">
        <v>40000</v>
      </c>
      <c r="H42" s="69"/>
      <c r="I42" s="280"/>
    </row>
    <row r="43" spans="1:9" ht="16.5" customHeight="1" hidden="1" outlineLevel="1">
      <c r="A43" s="147">
        <v>3412</v>
      </c>
      <c r="B43" s="188">
        <v>2321</v>
      </c>
      <c r="C43" s="207"/>
      <c r="D43" s="182" t="s">
        <v>42</v>
      </c>
      <c r="E43" s="259">
        <v>0</v>
      </c>
      <c r="F43" s="233">
        <v>0</v>
      </c>
      <c r="G43" s="214">
        <v>0</v>
      </c>
      <c r="H43" s="69"/>
      <c r="I43" s="280"/>
    </row>
    <row r="44" spans="1:9" ht="16.5" customHeight="1" collapsed="1">
      <c r="A44" s="148">
        <v>3412</v>
      </c>
      <c r="B44" s="147" t="s">
        <v>31</v>
      </c>
      <c r="C44" s="358" t="s">
        <v>44</v>
      </c>
      <c r="D44" s="359"/>
      <c r="E44" s="261">
        <f>SUM(E41:E43)</f>
        <v>50000</v>
      </c>
      <c r="F44" s="234">
        <f>SUM(F41:F43)</f>
        <v>50000</v>
      </c>
      <c r="G44" s="130">
        <f>SUM(G41:G43)</f>
        <v>40000</v>
      </c>
      <c r="H44" s="69"/>
      <c r="I44" s="280"/>
    </row>
    <row r="45" spans="1:9" ht="16.5" customHeight="1" hidden="1" outlineLevel="1">
      <c r="A45" s="147">
        <v>3429</v>
      </c>
      <c r="B45" s="147">
        <v>2321</v>
      </c>
      <c r="C45" s="152"/>
      <c r="D45" s="180" t="s">
        <v>267</v>
      </c>
      <c r="E45" s="259">
        <v>0</v>
      </c>
      <c r="F45" s="233">
        <v>15000</v>
      </c>
      <c r="G45" s="214">
        <v>0</v>
      </c>
      <c r="H45" s="69"/>
      <c r="I45" s="280"/>
    </row>
    <row r="46" spans="1:9" ht="16.5" customHeight="1" collapsed="1">
      <c r="A46" s="148">
        <v>3429</v>
      </c>
      <c r="B46" s="147" t="s">
        <v>31</v>
      </c>
      <c r="C46" s="358" t="s">
        <v>266</v>
      </c>
      <c r="D46" s="359"/>
      <c r="E46" s="261">
        <f>SUM(E45)</f>
        <v>0</v>
      </c>
      <c r="F46" s="234">
        <f>SUM(F45)</f>
        <v>15000</v>
      </c>
      <c r="G46" s="130">
        <f>SUM(G45)</f>
        <v>0</v>
      </c>
      <c r="H46" s="69"/>
      <c r="I46" s="280"/>
    </row>
    <row r="47" spans="1:9" ht="16.5" customHeight="1" hidden="1" outlineLevel="1">
      <c r="A47" s="147">
        <v>3612</v>
      </c>
      <c r="B47" s="147">
        <v>2111</v>
      </c>
      <c r="C47" s="152"/>
      <c r="D47" s="180" t="s">
        <v>45</v>
      </c>
      <c r="E47" s="259">
        <v>0</v>
      </c>
      <c r="F47" s="233">
        <v>0</v>
      </c>
      <c r="G47" s="214">
        <v>0</v>
      </c>
      <c r="H47" s="69"/>
      <c r="I47" s="280"/>
    </row>
    <row r="48" spans="1:9" ht="16.5" customHeight="1" hidden="1" outlineLevel="1">
      <c r="A48" s="147">
        <v>3612</v>
      </c>
      <c r="B48" s="147">
        <v>2132</v>
      </c>
      <c r="C48" s="152"/>
      <c r="D48" s="180" t="s">
        <v>259</v>
      </c>
      <c r="E48" s="259">
        <v>160000</v>
      </c>
      <c r="F48" s="233">
        <v>184500</v>
      </c>
      <c r="G48" s="214">
        <v>65000</v>
      </c>
      <c r="H48" s="69"/>
      <c r="I48" s="280"/>
    </row>
    <row r="49" spans="1:9" ht="16.5" customHeight="1" hidden="1" outlineLevel="1">
      <c r="A49" s="147">
        <v>3612</v>
      </c>
      <c r="B49" s="147">
        <v>2322</v>
      </c>
      <c r="C49" s="152"/>
      <c r="D49" s="180" t="s">
        <v>214</v>
      </c>
      <c r="E49" s="259">
        <v>0</v>
      </c>
      <c r="F49" s="233">
        <v>0</v>
      </c>
      <c r="G49" s="214">
        <v>0</v>
      </c>
      <c r="H49" s="69"/>
      <c r="I49" s="280"/>
    </row>
    <row r="50" spans="1:9" ht="16.5" customHeight="1" hidden="1" outlineLevel="1">
      <c r="A50" s="147">
        <v>3612</v>
      </c>
      <c r="B50" s="147">
        <v>2324</v>
      </c>
      <c r="C50" s="152"/>
      <c r="D50" s="180" t="s">
        <v>47</v>
      </c>
      <c r="E50" s="259">
        <v>0</v>
      </c>
      <c r="F50" s="233">
        <v>1000</v>
      </c>
      <c r="G50" s="214">
        <v>0</v>
      </c>
      <c r="H50" s="69"/>
      <c r="I50" s="280"/>
    </row>
    <row r="51" spans="1:9" ht="16.5" customHeight="1" collapsed="1">
      <c r="A51" s="148">
        <v>3612</v>
      </c>
      <c r="B51" s="147" t="s">
        <v>31</v>
      </c>
      <c r="C51" s="358" t="s">
        <v>48</v>
      </c>
      <c r="D51" s="359"/>
      <c r="E51" s="261">
        <f>SUM(E47:E50)</f>
        <v>160000</v>
      </c>
      <c r="F51" s="234">
        <f>SUM(F47:F50)</f>
        <v>185500</v>
      </c>
      <c r="G51" s="130">
        <f>SUM(G47:G50)</f>
        <v>65000</v>
      </c>
      <c r="H51" s="69"/>
      <c r="I51" s="280"/>
    </row>
    <row r="52" spans="1:9" ht="16.5" customHeight="1" hidden="1" outlineLevel="1">
      <c r="A52" s="147">
        <v>3613</v>
      </c>
      <c r="B52" s="147">
        <v>2111</v>
      </c>
      <c r="C52" s="152"/>
      <c r="D52" s="180" t="s">
        <v>49</v>
      </c>
      <c r="E52" s="259">
        <v>20000</v>
      </c>
      <c r="F52" s="233">
        <v>14500</v>
      </c>
      <c r="G52" s="214">
        <v>10000</v>
      </c>
      <c r="H52" s="69"/>
      <c r="I52" s="280"/>
    </row>
    <row r="53" spans="1:9" ht="16.5" customHeight="1" hidden="1" outlineLevel="1">
      <c r="A53" s="147">
        <v>3613</v>
      </c>
      <c r="B53" s="147">
        <v>2132</v>
      </c>
      <c r="C53" s="152"/>
      <c r="D53" s="180" t="s">
        <v>50</v>
      </c>
      <c r="E53" s="259">
        <v>25000</v>
      </c>
      <c r="F53" s="233">
        <v>45000</v>
      </c>
      <c r="G53" s="214">
        <v>35000</v>
      </c>
      <c r="H53" s="69"/>
      <c r="I53" s="280"/>
    </row>
    <row r="54" spans="1:9" ht="16.5" customHeight="1" hidden="1" outlineLevel="1">
      <c r="A54" s="147">
        <v>3613</v>
      </c>
      <c r="B54" s="147">
        <v>2322</v>
      </c>
      <c r="C54" s="152"/>
      <c r="D54" s="180" t="s">
        <v>214</v>
      </c>
      <c r="E54" s="259">
        <v>0</v>
      </c>
      <c r="F54" s="233">
        <v>5500</v>
      </c>
      <c r="G54" s="214">
        <v>0</v>
      </c>
      <c r="H54" s="69"/>
      <c r="I54" s="280"/>
    </row>
    <row r="55" spans="1:9" ht="16.5" customHeight="1" collapsed="1">
      <c r="A55" s="148">
        <v>3613</v>
      </c>
      <c r="B55" s="147" t="s">
        <v>31</v>
      </c>
      <c r="C55" s="358" t="s">
        <v>51</v>
      </c>
      <c r="D55" s="359"/>
      <c r="E55" s="261">
        <f>SUM(E52:E54)</f>
        <v>45000</v>
      </c>
      <c r="F55" s="234">
        <f>SUM(F52:F54)</f>
        <v>65000</v>
      </c>
      <c r="G55" s="130">
        <f>SUM(G52:G54)</f>
        <v>45000</v>
      </c>
      <c r="H55" s="69"/>
      <c r="I55" s="280"/>
    </row>
    <row r="56" spans="1:9" ht="16.5" customHeight="1" hidden="1" outlineLevel="1">
      <c r="A56" s="147">
        <v>3633</v>
      </c>
      <c r="B56" s="147">
        <v>2132</v>
      </c>
      <c r="C56" s="152"/>
      <c r="D56" s="182" t="s">
        <v>40</v>
      </c>
      <c r="E56" s="259">
        <v>30000</v>
      </c>
      <c r="F56" s="233">
        <v>30000</v>
      </c>
      <c r="G56" s="214">
        <v>30000</v>
      </c>
      <c r="H56" s="69"/>
      <c r="I56" s="280"/>
    </row>
    <row r="57" spans="1:9" ht="16.5" customHeight="1" hidden="1" outlineLevel="1">
      <c r="A57" s="147">
        <v>3633</v>
      </c>
      <c r="B57" s="147">
        <v>2133</v>
      </c>
      <c r="C57" s="152"/>
      <c r="D57" s="180" t="s">
        <v>52</v>
      </c>
      <c r="E57" s="259">
        <v>0</v>
      </c>
      <c r="F57" s="233">
        <v>0</v>
      </c>
      <c r="G57" s="214">
        <v>1000</v>
      </c>
      <c r="H57" s="69"/>
      <c r="I57" s="280"/>
    </row>
    <row r="58" spans="1:9" ht="16.5" customHeight="1" collapsed="1">
      <c r="A58" s="148">
        <v>3633</v>
      </c>
      <c r="B58" s="147" t="s">
        <v>31</v>
      </c>
      <c r="C58" s="208" t="s">
        <v>270</v>
      </c>
      <c r="D58" s="181"/>
      <c r="E58" s="261">
        <f>SUM(E56:E57)</f>
        <v>30000</v>
      </c>
      <c r="F58" s="234">
        <f>SUM(F56:F57)</f>
        <v>30000</v>
      </c>
      <c r="G58" s="130">
        <f>SUM(G56:G57)</f>
        <v>31000</v>
      </c>
      <c r="H58" s="69"/>
      <c r="I58" s="280"/>
    </row>
    <row r="59" spans="1:9" ht="16.5" customHeight="1" hidden="1" outlineLevel="1">
      <c r="A59" s="147">
        <v>3639</v>
      </c>
      <c r="B59" s="147">
        <v>3111</v>
      </c>
      <c r="C59" s="152"/>
      <c r="D59" s="180" t="s">
        <v>268</v>
      </c>
      <c r="E59" s="259">
        <v>0</v>
      </c>
      <c r="F59" s="233">
        <v>3900</v>
      </c>
      <c r="G59" s="214">
        <v>0</v>
      </c>
      <c r="H59" s="69"/>
      <c r="I59" s="280"/>
    </row>
    <row r="60" spans="1:9" ht="16.5" customHeight="1" collapsed="1">
      <c r="A60" s="148">
        <v>3739</v>
      </c>
      <c r="B60" s="147" t="s">
        <v>31</v>
      </c>
      <c r="C60" s="358" t="s">
        <v>269</v>
      </c>
      <c r="D60" s="359"/>
      <c r="E60" s="261">
        <f>SUM(E59)</f>
        <v>0</v>
      </c>
      <c r="F60" s="245">
        <f>SUM(F59)</f>
        <v>3900</v>
      </c>
      <c r="G60" s="130">
        <f>SUM(G59)</f>
        <v>0</v>
      </c>
      <c r="H60" s="69"/>
      <c r="I60" s="280"/>
    </row>
    <row r="61" spans="1:9" ht="16.5" customHeight="1" hidden="1" outlineLevel="1">
      <c r="A61" s="147">
        <v>3722</v>
      </c>
      <c r="B61" s="147">
        <v>2112</v>
      </c>
      <c r="C61" s="152"/>
      <c r="D61" s="180" t="s">
        <v>54</v>
      </c>
      <c r="E61" s="259">
        <v>5000</v>
      </c>
      <c r="F61" s="233">
        <v>5000</v>
      </c>
      <c r="G61" s="214">
        <v>5000</v>
      </c>
      <c r="H61" s="69"/>
      <c r="I61" s="280"/>
    </row>
    <row r="62" spans="1:9" ht="16.5" customHeight="1" collapsed="1">
      <c r="A62" s="148">
        <v>3722</v>
      </c>
      <c r="B62" s="147" t="s">
        <v>31</v>
      </c>
      <c r="C62" s="358" t="s">
        <v>55</v>
      </c>
      <c r="D62" s="359"/>
      <c r="E62" s="261">
        <f>SUM(E61)</f>
        <v>5000</v>
      </c>
      <c r="F62" s="245">
        <f>SUM(F61)</f>
        <v>5000</v>
      </c>
      <c r="G62" s="130">
        <f>SUM(G61)</f>
        <v>5000</v>
      </c>
      <c r="H62" s="69"/>
      <c r="I62" s="280"/>
    </row>
    <row r="63" spans="1:9" ht="16.5" customHeight="1" hidden="1" outlineLevel="1">
      <c r="A63" s="147">
        <v>3725</v>
      </c>
      <c r="B63" s="147">
        <v>2324</v>
      </c>
      <c r="C63" s="152"/>
      <c r="D63" s="180" t="s">
        <v>47</v>
      </c>
      <c r="E63" s="259">
        <v>180000</v>
      </c>
      <c r="F63" s="246">
        <v>180000</v>
      </c>
      <c r="G63" s="214">
        <v>240000</v>
      </c>
      <c r="H63" s="69"/>
      <c r="I63" s="280"/>
    </row>
    <row r="64" spans="1:9" ht="16.5" customHeight="1" collapsed="1">
      <c r="A64" s="148">
        <v>3725</v>
      </c>
      <c r="B64" s="147" t="s">
        <v>31</v>
      </c>
      <c r="C64" s="374" t="s">
        <v>56</v>
      </c>
      <c r="D64" s="375"/>
      <c r="E64" s="261">
        <f>SUM(E63)</f>
        <v>180000</v>
      </c>
      <c r="F64" s="245">
        <f>SUM(F63)</f>
        <v>180000</v>
      </c>
      <c r="G64" s="130">
        <f>SUM(G63)</f>
        <v>240000</v>
      </c>
      <c r="H64" s="69"/>
      <c r="I64" s="280"/>
    </row>
    <row r="65" spans="1:9" ht="16.5" customHeight="1" hidden="1" outlineLevel="1">
      <c r="A65" s="147">
        <v>6171</v>
      </c>
      <c r="B65" s="147">
        <v>2310</v>
      </c>
      <c r="C65" s="152"/>
      <c r="D65" s="238" t="s">
        <v>252</v>
      </c>
      <c r="E65" s="259">
        <v>0</v>
      </c>
      <c r="F65" s="246">
        <v>0</v>
      </c>
      <c r="G65" s="214">
        <v>0</v>
      </c>
      <c r="H65" s="69"/>
      <c r="I65" s="280"/>
    </row>
    <row r="66" spans="1:9" ht="16.5" customHeight="1" hidden="1" outlineLevel="1">
      <c r="A66" s="147">
        <v>6171</v>
      </c>
      <c r="B66" s="147">
        <v>2324</v>
      </c>
      <c r="C66" s="152"/>
      <c r="D66" s="182" t="s">
        <v>47</v>
      </c>
      <c r="E66" s="259">
        <v>0</v>
      </c>
      <c r="F66" s="246">
        <v>0</v>
      </c>
      <c r="G66" s="214">
        <v>0</v>
      </c>
      <c r="H66" s="69"/>
      <c r="I66" s="280"/>
    </row>
    <row r="67" spans="1:9" ht="16.5" customHeight="1" hidden="1" outlineLevel="1">
      <c r="A67" s="147">
        <v>6171</v>
      </c>
      <c r="B67" s="147">
        <v>2111</v>
      </c>
      <c r="C67" s="152"/>
      <c r="D67" s="180" t="s">
        <v>36</v>
      </c>
      <c r="E67" s="259">
        <v>30000</v>
      </c>
      <c r="F67" s="246">
        <v>30000</v>
      </c>
      <c r="G67" s="214">
        <v>10000</v>
      </c>
      <c r="H67" s="69"/>
      <c r="I67" s="280"/>
    </row>
    <row r="68" spans="1:9" ht="16.5" customHeight="1" hidden="1" outlineLevel="1">
      <c r="A68" s="147">
        <v>6171</v>
      </c>
      <c r="B68" s="147">
        <v>2119</v>
      </c>
      <c r="C68" s="152"/>
      <c r="D68" s="180" t="s">
        <v>57</v>
      </c>
      <c r="E68" s="259">
        <v>5000</v>
      </c>
      <c r="F68" s="246">
        <v>5000</v>
      </c>
      <c r="G68" s="214">
        <v>3000</v>
      </c>
      <c r="H68" s="69"/>
      <c r="I68" s="281"/>
    </row>
    <row r="69" spans="1:9" ht="16.5" customHeight="1" hidden="1" outlineLevel="1">
      <c r="A69" s="147">
        <v>6171</v>
      </c>
      <c r="B69" s="147">
        <v>2324</v>
      </c>
      <c r="C69" s="152"/>
      <c r="D69" s="182" t="s">
        <v>47</v>
      </c>
      <c r="E69" s="259">
        <v>0</v>
      </c>
      <c r="F69" s="246">
        <v>0</v>
      </c>
      <c r="G69" s="214">
        <v>0</v>
      </c>
      <c r="H69" s="69"/>
      <c r="I69" s="280"/>
    </row>
    <row r="70" spans="1:9" ht="16.5" customHeight="1" hidden="1" outlineLevel="1">
      <c r="A70" s="147">
        <v>6171</v>
      </c>
      <c r="B70" s="147">
        <v>2310</v>
      </c>
      <c r="C70" s="152"/>
      <c r="D70" s="238" t="s">
        <v>252</v>
      </c>
      <c r="E70" s="259">
        <v>0</v>
      </c>
      <c r="F70" s="246">
        <v>0</v>
      </c>
      <c r="G70" s="214">
        <v>0</v>
      </c>
      <c r="H70" s="69"/>
      <c r="I70" s="280"/>
    </row>
    <row r="71" spans="1:9" ht="16.5" customHeight="1" hidden="1" outlineLevel="1">
      <c r="A71" s="147">
        <v>6171</v>
      </c>
      <c r="B71" s="147">
        <v>3111</v>
      </c>
      <c r="C71" s="152"/>
      <c r="D71" s="184" t="s">
        <v>58</v>
      </c>
      <c r="E71" s="259">
        <v>0</v>
      </c>
      <c r="F71" s="246">
        <v>234302</v>
      </c>
      <c r="G71" s="214">
        <v>0</v>
      </c>
      <c r="H71" s="69"/>
      <c r="I71" s="280"/>
    </row>
    <row r="72" spans="1:9" ht="16.5" customHeight="1" collapsed="1">
      <c r="A72" s="148">
        <v>6171</v>
      </c>
      <c r="B72" s="147" t="s">
        <v>31</v>
      </c>
      <c r="C72" s="358" t="s">
        <v>59</v>
      </c>
      <c r="D72" s="359"/>
      <c r="E72" s="261">
        <f>SUM(E65:E71)</f>
        <v>35000</v>
      </c>
      <c r="F72" s="245">
        <f>SUM(F65:F71)</f>
        <v>269302</v>
      </c>
      <c r="G72" s="130">
        <f>SUM(G65:G71)</f>
        <v>13000</v>
      </c>
      <c r="H72" s="69"/>
      <c r="I72" s="280"/>
    </row>
    <row r="73" spans="1:9" ht="16.5" customHeight="1" hidden="1" outlineLevel="1">
      <c r="A73" s="147">
        <v>6310</v>
      </c>
      <c r="B73" s="147">
        <v>2141</v>
      </c>
      <c r="C73" s="152"/>
      <c r="D73" s="184" t="s">
        <v>60</v>
      </c>
      <c r="E73" s="259">
        <v>3000</v>
      </c>
      <c r="F73" s="246">
        <v>3000</v>
      </c>
      <c r="G73" s="214">
        <v>3000</v>
      </c>
      <c r="H73" s="282"/>
      <c r="I73" s="280"/>
    </row>
    <row r="74" spans="1:9" ht="16.5" customHeight="1" hidden="1" outlineLevel="1">
      <c r="A74" s="147">
        <v>6310</v>
      </c>
      <c r="B74" s="147">
        <v>2142</v>
      </c>
      <c r="C74" s="152"/>
      <c r="D74" s="184" t="s">
        <v>61</v>
      </c>
      <c r="E74" s="259">
        <v>0</v>
      </c>
      <c r="F74" s="246">
        <v>0</v>
      </c>
      <c r="G74" s="214">
        <v>0</v>
      </c>
      <c r="H74" s="69"/>
      <c r="I74" s="280"/>
    </row>
    <row r="75" spans="1:9" ht="16.5" customHeight="1" collapsed="1">
      <c r="A75" s="148">
        <v>6310</v>
      </c>
      <c r="B75" s="147" t="s">
        <v>31</v>
      </c>
      <c r="C75" s="358" t="s">
        <v>62</v>
      </c>
      <c r="D75" s="359"/>
      <c r="E75" s="261">
        <f>SUM(E73:E74)</f>
        <v>3000</v>
      </c>
      <c r="F75" s="245">
        <f>SUM(F73:F74)</f>
        <v>3000</v>
      </c>
      <c r="G75" s="130">
        <f>SUM(G73:G74)</f>
        <v>3000</v>
      </c>
      <c r="H75" s="69"/>
      <c r="I75" s="283"/>
    </row>
    <row r="76" spans="1:9" ht="16.5" customHeight="1" hidden="1" outlineLevel="1">
      <c r="A76" s="147">
        <v>6330</v>
      </c>
      <c r="B76" s="147">
        <v>4134</v>
      </c>
      <c r="C76" s="152"/>
      <c r="D76" s="184" t="s">
        <v>247</v>
      </c>
      <c r="E76" s="259">
        <v>60000</v>
      </c>
      <c r="F76" s="246">
        <v>60000</v>
      </c>
      <c r="G76" s="214">
        <v>60000</v>
      </c>
      <c r="H76" s="69"/>
      <c r="I76" s="280"/>
    </row>
    <row r="77" spans="1:9" ht="16.5" customHeight="1" collapsed="1">
      <c r="A77" s="148">
        <v>6330</v>
      </c>
      <c r="B77" s="147" t="s">
        <v>31</v>
      </c>
      <c r="C77" s="153" t="s">
        <v>63</v>
      </c>
      <c r="D77" s="185"/>
      <c r="E77" s="264">
        <f>SUM(E76)</f>
        <v>60000</v>
      </c>
      <c r="F77" s="245">
        <f>SUM(F76)</f>
        <v>60000</v>
      </c>
      <c r="G77" s="305">
        <f>SUM(G76)</f>
        <v>60000</v>
      </c>
      <c r="H77" s="69"/>
      <c r="I77" s="283"/>
    </row>
    <row r="78" spans="1:9" ht="16.5" customHeight="1" hidden="1" outlineLevel="1">
      <c r="A78" s="147">
        <v>6409</v>
      </c>
      <c r="B78" s="147">
        <v>2328</v>
      </c>
      <c r="C78" s="152"/>
      <c r="D78" s="186" t="s">
        <v>216</v>
      </c>
      <c r="E78" s="265">
        <v>0</v>
      </c>
      <c r="F78" s="246">
        <v>0</v>
      </c>
      <c r="G78" s="300">
        <v>0</v>
      </c>
      <c r="H78" s="69"/>
      <c r="I78" s="280"/>
    </row>
    <row r="79" spans="1:9" ht="16.5" customHeight="1" hidden="1" outlineLevel="1">
      <c r="A79" s="147">
        <v>6409</v>
      </c>
      <c r="B79" s="147">
        <v>3201</v>
      </c>
      <c r="C79" s="152"/>
      <c r="D79" s="186" t="s">
        <v>215</v>
      </c>
      <c r="E79" s="259">
        <v>0</v>
      </c>
      <c r="F79" s="246">
        <v>0</v>
      </c>
      <c r="G79" s="214">
        <v>0</v>
      </c>
      <c r="H79" s="69"/>
      <c r="I79" s="280"/>
    </row>
    <row r="80" spans="1:9" ht="16.5" customHeight="1" collapsed="1" thickBot="1">
      <c r="A80" s="147">
        <v>6409</v>
      </c>
      <c r="B80" s="158" t="s">
        <v>31</v>
      </c>
      <c r="C80" s="209" t="s">
        <v>217</v>
      </c>
      <c r="D80" s="187"/>
      <c r="E80" s="266">
        <f>SUM(E78:E79)</f>
        <v>0</v>
      </c>
      <c r="F80" s="247">
        <f>SUM(F78:F79)</f>
        <v>0</v>
      </c>
      <c r="G80" s="306">
        <f>SUM(G78:G79)</f>
        <v>0</v>
      </c>
      <c r="H80" s="63"/>
      <c r="I80" s="64"/>
    </row>
    <row r="81" spans="1:10" s="41" customFormat="1" ht="16.5" customHeight="1" thickBot="1">
      <c r="A81" s="353" t="s">
        <v>65</v>
      </c>
      <c r="B81" s="354"/>
      <c r="C81" s="354"/>
      <c r="D81" s="354"/>
      <c r="E81" s="267">
        <f>SUM(E80,E77,E75,E72,E64,E62,E60,E58,E55,E51,E46,E44,E40,E36,E34,E32,E28)</f>
        <v>1523000</v>
      </c>
      <c r="F81" s="248">
        <f>SUM(F80,F77,F75,F72,F64,F62,F60,F58,F55,F51,F46,F44,F40,F36,F34,F32,F28)</f>
        <v>1854702</v>
      </c>
      <c r="G81" s="271">
        <f>SUM(G80,G77,G75,G72,G64,G62,G60,G58,G55,G51,G46,G44,G40,G36,G34,G32,G28)</f>
        <v>1319000</v>
      </c>
      <c r="H81" s="283"/>
      <c r="I81" s="284"/>
      <c r="J81" s="42"/>
    </row>
    <row r="82" spans="1:9" ht="15.75" thickBot="1">
      <c r="A82" s="361" t="s">
        <v>66</v>
      </c>
      <c r="B82" s="362"/>
      <c r="C82" s="362"/>
      <c r="D82" s="362"/>
      <c r="E82" s="325">
        <f>SUM(E81+E24)</f>
        <v>8127416</v>
      </c>
      <c r="F82" s="326">
        <f>SUM(F81,F24)</f>
        <v>12942617</v>
      </c>
      <c r="G82" s="324">
        <f>SUM(G24,G81)</f>
        <v>18584803</v>
      </c>
      <c r="H82" s="63"/>
      <c r="I82" s="69"/>
    </row>
    <row r="83" spans="1:10" s="41" customFormat="1" ht="16.5" customHeight="1">
      <c r="A83" s="330" t="s">
        <v>67</v>
      </c>
      <c r="B83" s="330"/>
      <c r="C83" s="330"/>
      <c r="D83" s="330"/>
      <c r="E83" s="40"/>
      <c r="F83" s="39"/>
      <c r="G83" s="40"/>
      <c r="I83" s="228"/>
      <c r="J83" s="42"/>
    </row>
    <row r="84" spans="1:10" s="41" customFormat="1" ht="16.5" customHeight="1">
      <c r="A84" s="327" t="s">
        <v>290</v>
      </c>
      <c r="B84" s="330"/>
      <c r="C84" s="330"/>
      <c r="D84" s="330"/>
      <c r="E84" s="330"/>
      <c r="F84" s="330"/>
      <c r="G84" s="330"/>
      <c r="I84" s="42"/>
      <c r="J84" s="42"/>
    </row>
    <row r="85" spans="1:10" s="41" customFormat="1" ht="16.5" customHeight="1">
      <c r="A85" s="67"/>
      <c r="B85" s="235"/>
      <c r="C85" s="235"/>
      <c r="D85" s="235"/>
      <c r="E85" s="235"/>
      <c r="F85" s="235"/>
      <c r="G85" s="235"/>
      <c r="I85" s="42"/>
      <c r="J85" s="42"/>
    </row>
    <row r="86" spans="1:10" s="41" customFormat="1" ht="16.5" customHeight="1">
      <c r="A86" s="67"/>
      <c r="B86" s="235"/>
      <c r="C86" s="235"/>
      <c r="D86" s="235"/>
      <c r="E86" s="235"/>
      <c r="F86" s="235"/>
      <c r="G86" s="235"/>
      <c r="I86" s="42"/>
      <c r="J86" s="42"/>
    </row>
    <row r="87" spans="1:10" s="41" customFormat="1" ht="16.5" customHeight="1">
      <c r="A87" s="67"/>
      <c r="B87" s="235"/>
      <c r="C87" s="235"/>
      <c r="D87" s="235"/>
      <c r="E87" s="235"/>
      <c r="F87" s="235"/>
      <c r="G87" s="235"/>
      <c r="I87" s="42"/>
      <c r="J87" s="42"/>
    </row>
    <row r="88" spans="1:10" s="41" customFormat="1" ht="16.5" customHeight="1">
      <c r="A88" s="67"/>
      <c r="B88" s="235"/>
      <c r="C88" s="235"/>
      <c r="D88" s="235"/>
      <c r="E88" s="235"/>
      <c r="F88" s="235"/>
      <c r="G88" s="235"/>
      <c r="I88" s="42"/>
      <c r="J88" s="42"/>
    </row>
    <row r="89" spans="1:10" s="41" customFormat="1" ht="16.5" customHeight="1">
      <c r="A89" s="67"/>
      <c r="B89" s="235"/>
      <c r="C89" s="235"/>
      <c r="D89" s="235"/>
      <c r="E89" s="235"/>
      <c r="F89" s="235"/>
      <c r="G89" s="235"/>
      <c r="I89" s="42"/>
      <c r="J89" s="42"/>
    </row>
    <row r="90" spans="1:10" s="41" customFormat="1" ht="16.5" customHeight="1">
      <c r="A90" s="67"/>
      <c r="B90" s="235"/>
      <c r="C90" s="235"/>
      <c r="D90" s="235"/>
      <c r="E90" s="235"/>
      <c r="F90" s="235"/>
      <c r="G90" s="235"/>
      <c r="I90" s="42"/>
      <c r="J90" s="42"/>
    </row>
    <row r="91" spans="1:10" s="41" customFormat="1" ht="16.5" customHeight="1">
      <c r="A91" s="67"/>
      <c r="B91" s="235"/>
      <c r="C91" s="235"/>
      <c r="D91" s="235"/>
      <c r="E91" s="235"/>
      <c r="F91" s="235"/>
      <c r="G91" s="235"/>
      <c r="I91" s="42"/>
      <c r="J91" s="42"/>
    </row>
    <row r="92" spans="1:10" s="41" customFormat="1" ht="16.5" customHeight="1">
      <c r="A92" s="67"/>
      <c r="B92" s="235"/>
      <c r="C92" s="235"/>
      <c r="D92" s="235"/>
      <c r="E92" s="235"/>
      <c r="F92" s="235"/>
      <c r="G92" s="235"/>
      <c r="I92" s="42"/>
      <c r="J92" s="42"/>
    </row>
    <row r="93" spans="1:10" s="41" customFormat="1" ht="16.5" customHeight="1">
      <c r="A93" s="67"/>
      <c r="B93" s="235"/>
      <c r="C93" s="235"/>
      <c r="D93" s="235"/>
      <c r="E93" s="235"/>
      <c r="F93" s="235"/>
      <c r="G93" s="235"/>
      <c r="I93" s="42"/>
      <c r="J93" s="42"/>
    </row>
    <row r="94" spans="1:10" s="41" customFormat="1" ht="16.5" customHeight="1">
      <c r="A94" s="67"/>
      <c r="B94" s="235"/>
      <c r="C94" s="235"/>
      <c r="D94" s="235"/>
      <c r="E94" s="235"/>
      <c r="F94" s="235"/>
      <c r="G94" s="235"/>
      <c r="I94" s="42"/>
      <c r="J94" s="42"/>
    </row>
    <row r="95" spans="1:10" s="41" customFormat="1" ht="16.5" customHeight="1">
      <c r="A95" s="67"/>
      <c r="B95" s="235"/>
      <c r="C95" s="235"/>
      <c r="D95" s="235"/>
      <c r="E95" s="235"/>
      <c r="F95" s="235"/>
      <c r="G95" s="235"/>
      <c r="I95" s="42"/>
      <c r="J95" s="42"/>
    </row>
    <row r="96" spans="1:10" s="41" customFormat="1" ht="16.5" customHeight="1">
      <c r="A96" s="67"/>
      <c r="B96" s="235"/>
      <c r="C96" s="235"/>
      <c r="D96" s="235"/>
      <c r="E96" s="235"/>
      <c r="F96" s="235"/>
      <c r="G96" s="235"/>
      <c r="I96" s="42"/>
      <c r="J96" s="42"/>
    </row>
    <row r="97" spans="1:10" s="41" customFormat="1" ht="16.5" customHeight="1" thickBot="1">
      <c r="A97" s="67"/>
      <c r="B97" s="235"/>
      <c r="C97" s="235"/>
      <c r="D97" s="235"/>
      <c r="E97" s="235"/>
      <c r="F97" s="235"/>
      <c r="G97" s="235"/>
      <c r="I97" s="42"/>
      <c r="J97" s="42"/>
    </row>
    <row r="98" spans="1:7" ht="30.75" customHeight="1" thickBot="1">
      <c r="A98" s="363" t="s">
        <v>287</v>
      </c>
      <c r="B98" s="364"/>
      <c r="C98" s="364"/>
      <c r="D98" s="364"/>
      <c r="E98" s="364"/>
      <c r="F98" s="364"/>
      <c r="G98" s="365"/>
    </row>
    <row r="99" spans="1:7" ht="36.75" thickBot="1">
      <c r="A99" s="145" t="s">
        <v>1</v>
      </c>
      <c r="B99" s="156" t="s">
        <v>2</v>
      </c>
      <c r="C99" s="376" t="s">
        <v>3</v>
      </c>
      <c r="D99" s="377"/>
      <c r="E99" s="141" t="s">
        <v>212</v>
      </c>
      <c r="F99" s="142" t="s">
        <v>248</v>
      </c>
      <c r="G99" s="244" t="s">
        <v>250</v>
      </c>
    </row>
    <row r="100" spans="1:9" ht="16.5" customHeight="1" hidden="1" outlineLevel="1">
      <c r="A100" s="146">
        <v>1031</v>
      </c>
      <c r="B100" s="146">
        <v>5021</v>
      </c>
      <c r="C100" s="239"/>
      <c r="D100" s="240" t="s">
        <v>104</v>
      </c>
      <c r="E100" s="268">
        <v>0</v>
      </c>
      <c r="F100" s="285">
        <v>0</v>
      </c>
      <c r="G100" s="290">
        <v>10000</v>
      </c>
      <c r="H100" s="63"/>
      <c r="I100" s="69"/>
    </row>
    <row r="101" spans="1:9" ht="16.5" customHeight="1" hidden="1" outlineLevel="1">
      <c r="A101" s="146">
        <v>1031</v>
      </c>
      <c r="B101" s="146">
        <v>5139</v>
      </c>
      <c r="C101" s="239"/>
      <c r="D101" s="240" t="s">
        <v>69</v>
      </c>
      <c r="E101" s="268">
        <v>50000</v>
      </c>
      <c r="F101" s="285">
        <v>28000</v>
      </c>
      <c r="G101" s="214">
        <v>70000</v>
      </c>
      <c r="H101" s="63"/>
      <c r="I101" s="69"/>
    </row>
    <row r="102" spans="1:9" ht="16.5" customHeight="1" hidden="1" outlineLevel="1">
      <c r="A102" s="147">
        <v>1031</v>
      </c>
      <c r="B102" s="147">
        <v>5169</v>
      </c>
      <c r="C102" s="241"/>
      <c r="D102" s="180" t="s">
        <v>98</v>
      </c>
      <c r="E102" s="269">
        <v>30000</v>
      </c>
      <c r="F102" s="286">
        <v>72000</v>
      </c>
      <c r="G102" s="214">
        <v>130000</v>
      </c>
      <c r="H102" s="63"/>
      <c r="I102" s="69"/>
    </row>
    <row r="103" spans="1:9" ht="16.5" customHeight="1" collapsed="1">
      <c r="A103" s="148">
        <v>1031</v>
      </c>
      <c r="B103" s="147"/>
      <c r="C103" s="358" t="s">
        <v>281</v>
      </c>
      <c r="D103" s="359"/>
      <c r="E103" s="231">
        <f>SUM(E100:E102)</f>
        <v>80000</v>
      </c>
      <c r="F103" s="245">
        <f>SUM(F100:F102)</f>
        <v>100000</v>
      </c>
      <c r="G103" s="130">
        <f>SUM(G100:G102)</f>
        <v>210000</v>
      </c>
      <c r="H103" s="69"/>
      <c r="I103" s="280"/>
    </row>
    <row r="104" spans="1:9" ht="16.5" customHeight="1" hidden="1" outlineLevel="1">
      <c r="A104" s="147">
        <v>2212</v>
      </c>
      <c r="B104" s="147">
        <v>5139</v>
      </c>
      <c r="C104" s="243"/>
      <c r="D104" s="180" t="s">
        <v>282</v>
      </c>
      <c r="E104" s="270">
        <v>0</v>
      </c>
      <c r="F104" s="246">
        <v>20000</v>
      </c>
      <c r="G104" s="288">
        <v>0</v>
      </c>
      <c r="H104" s="63"/>
      <c r="I104" s="69"/>
    </row>
    <row r="105" spans="1:9" ht="16.5" customHeight="1" hidden="1" outlineLevel="1">
      <c r="A105" s="147">
        <v>2212</v>
      </c>
      <c r="B105" s="147">
        <v>5139</v>
      </c>
      <c r="C105" s="243"/>
      <c r="D105" s="180" t="s">
        <v>144</v>
      </c>
      <c r="E105" s="270">
        <v>2000</v>
      </c>
      <c r="F105" s="246">
        <v>7000</v>
      </c>
      <c r="G105" s="288">
        <v>10000</v>
      </c>
      <c r="H105" s="63"/>
      <c r="I105" s="69"/>
    </row>
    <row r="106" spans="1:9" ht="16.5" customHeight="1" hidden="1" outlineLevel="1">
      <c r="A106" s="147">
        <v>2212</v>
      </c>
      <c r="B106" s="147">
        <v>5169</v>
      </c>
      <c r="C106" s="243"/>
      <c r="D106" s="180" t="s">
        <v>73</v>
      </c>
      <c r="E106" s="270">
        <v>25000</v>
      </c>
      <c r="F106" s="246">
        <v>25000</v>
      </c>
      <c r="G106" s="288">
        <v>25000</v>
      </c>
      <c r="H106" s="63"/>
      <c r="I106" s="69"/>
    </row>
    <row r="107" spans="1:9" ht="16.5" customHeight="1" hidden="1" outlineLevel="1">
      <c r="A107" s="147">
        <v>2212</v>
      </c>
      <c r="B107" s="147">
        <v>5171</v>
      </c>
      <c r="C107" s="243"/>
      <c r="D107" s="180" t="s">
        <v>74</v>
      </c>
      <c r="E107" s="246">
        <v>2000000</v>
      </c>
      <c r="F107" s="246">
        <v>50000</v>
      </c>
      <c r="G107" s="288">
        <v>230000</v>
      </c>
      <c r="H107" s="63"/>
      <c r="I107" s="69"/>
    </row>
    <row r="108" spans="1:9" ht="16.5" customHeight="1" hidden="1" outlineLevel="1">
      <c r="A108" s="147">
        <v>2212</v>
      </c>
      <c r="B108" s="147">
        <v>6119</v>
      </c>
      <c r="C108" s="243"/>
      <c r="D108" s="180" t="s">
        <v>254</v>
      </c>
      <c r="E108" s="246">
        <v>0</v>
      </c>
      <c r="F108" s="246">
        <v>25000</v>
      </c>
      <c r="G108" s="288">
        <v>0</v>
      </c>
      <c r="H108" s="63"/>
      <c r="I108" s="69"/>
    </row>
    <row r="109" spans="1:9" ht="16.5" customHeight="1" collapsed="1">
      <c r="A109" s="148">
        <v>2212</v>
      </c>
      <c r="B109" s="147"/>
      <c r="C109" s="358" t="s">
        <v>76</v>
      </c>
      <c r="D109" s="359"/>
      <c r="E109" s="231">
        <f>SUM(E104:E108)</f>
        <v>2027000</v>
      </c>
      <c r="F109" s="245">
        <f>SUM(F104:F108)</f>
        <v>127000</v>
      </c>
      <c r="G109" s="130">
        <f>SUM(G104:G108)</f>
        <v>265000</v>
      </c>
      <c r="H109" s="69"/>
      <c r="I109" s="280"/>
    </row>
    <row r="110" spans="1:9" ht="16.5" customHeight="1" hidden="1" outlineLevel="1">
      <c r="A110" s="147">
        <v>2219</v>
      </c>
      <c r="B110" s="147">
        <v>5137</v>
      </c>
      <c r="C110" s="243"/>
      <c r="D110" s="180" t="s">
        <v>92</v>
      </c>
      <c r="E110" s="246">
        <v>60000</v>
      </c>
      <c r="F110" s="246">
        <v>59000</v>
      </c>
      <c r="G110" s="288">
        <v>10000</v>
      </c>
      <c r="H110" s="63"/>
      <c r="I110" s="69"/>
    </row>
    <row r="111" spans="1:9" ht="16.5" customHeight="1" hidden="1" outlineLevel="1">
      <c r="A111" s="147">
        <v>2219</v>
      </c>
      <c r="B111" s="147">
        <v>5139</v>
      </c>
      <c r="C111" s="243"/>
      <c r="D111" s="180" t="s">
        <v>144</v>
      </c>
      <c r="E111" s="246">
        <v>5000</v>
      </c>
      <c r="F111" s="246">
        <v>6000</v>
      </c>
      <c r="G111" s="288">
        <v>10000</v>
      </c>
      <c r="H111" s="63"/>
      <c r="I111" s="69"/>
    </row>
    <row r="112" spans="1:9" ht="16.5" customHeight="1" hidden="1" outlineLevel="1">
      <c r="A112" s="147">
        <v>2219</v>
      </c>
      <c r="B112" s="147">
        <v>5168</v>
      </c>
      <c r="C112" s="243"/>
      <c r="D112" s="180" t="s">
        <v>77</v>
      </c>
      <c r="E112" s="246">
        <v>5000</v>
      </c>
      <c r="F112" s="246">
        <v>5000</v>
      </c>
      <c r="G112" s="288">
        <v>200000</v>
      </c>
      <c r="H112" s="63"/>
      <c r="I112" s="69"/>
    </row>
    <row r="113" spans="1:9" ht="16.5" customHeight="1" hidden="1" outlineLevel="1">
      <c r="A113" s="147">
        <v>2219</v>
      </c>
      <c r="B113" s="147">
        <v>5169</v>
      </c>
      <c r="C113" s="243"/>
      <c r="D113" s="180" t="s">
        <v>78</v>
      </c>
      <c r="E113" s="246">
        <v>100000</v>
      </c>
      <c r="F113" s="246">
        <v>59000</v>
      </c>
      <c r="G113" s="288">
        <v>150000</v>
      </c>
      <c r="H113" s="63"/>
      <c r="I113" s="69"/>
    </row>
    <row r="114" spans="1:9" ht="16.5" customHeight="1" hidden="1" outlineLevel="1">
      <c r="A114" s="147">
        <v>2219</v>
      </c>
      <c r="B114" s="147">
        <v>5171</v>
      </c>
      <c r="C114" s="243"/>
      <c r="D114" s="180" t="s">
        <v>100</v>
      </c>
      <c r="E114" s="246">
        <v>30000</v>
      </c>
      <c r="F114" s="246">
        <v>30000</v>
      </c>
      <c r="G114" s="288">
        <v>0</v>
      </c>
      <c r="H114" s="63"/>
      <c r="I114" s="69"/>
    </row>
    <row r="115" spans="1:9" ht="16.5" customHeight="1" hidden="1" outlineLevel="1">
      <c r="A115" s="147">
        <v>2219</v>
      </c>
      <c r="B115" s="147">
        <v>6119</v>
      </c>
      <c r="C115" s="243"/>
      <c r="D115" s="180" t="s">
        <v>272</v>
      </c>
      <c r="E115" s="246">
        <v>0</v>
      </c>
      <c r="F115" s="246">
        <v>41000</v>
      </c>
      <c r="G115" s="288">
        <v>0</v>
      </c>
      <c r="H115" s="63"/>
      <c r="I115" s="69"/>
    </row>
    <row r="116" spans="1:9" ht="16.5" customHeight="1" hidden="1" outlineLevel="1">
      <c r="A116" s="147">
        <v>2219</v>
      </c>
      <c r="B116" s="147">
        <v>6121</v>
      </c>
      <c r="C116" s="243"/>
      <c r="D116" s="180" t="s">
        <v>273</v>
      </c>
      <c r="E116" s="246">
        <v>0</v>
      </c>
      <c r="F116" s="246">
        <v>2486129</v>
      </c>
      <c r="G116" s="288">
        <v>15740000</v>
      </c>
      <c r="H116" s="63"/>
      <c r="I116" s="69"/>
    </row>
    <row r="117" spans="1:9" ht="16.5" customHeight="1" collapsed="1">
      <c r="A117" s="148">
        <v>2219</v>
      </c>
      <c r="B117" s="147"/>
      <c r="C117" s="358" t="s">
        <v>80</v>
      </c>
      <c r="D117" s="359"/>
      <c r="E117" s="231">
        <f>SUM(E110:E116)</f>
        <v>200000</v>
      </c>
      <c r="F117" s="245">
        <f>SUM(F110:F116)</f>
        <v>2686129</v>
      </c>
      <c r="G117" s="130">
        <f>SUM(G110:G116)</f>
        <v>16110000</v>
      </c>
      <c r="H117" s="69"/>
      <c r="I117" s="280"/>
    </row>
    <row r="118" spans="1:9" ht="16.5" customHeight="1" hidden="1" outlineLevel="1">
      <c r="A118" s="147">
        <v>2292</v>
      </c>
      <c r="B118" s="147">
        <v>5339</v>
      </c>
      <c r="C118" s="243"/>
      <c r="D118" s="180" t="s">
        <v>81</v>
      </c>
      <c r="E118" s="246">
        <v>95000</v>
      </c>
      <c r="F118" s="246">
        <v>95000</v>
      </c>
      <c r="G118" s="288">
        <v>95000</v>
      </c>
      <c r="H118" s="63"/>
      <c r="I118" s="69"/>
    </row>
    <row r="119" spans="1:9" ht="16.5" customHeight="1" collapsed="1">
      <c r="A119" s="148">
        <v>2292</v>
      </c>
      <c r="B119" s="147"/>
      <c r="C119" s="373" t="s">
        <v>82</v>
      </c>
      <c r="D119" s="359"/>
      <c r="E119" s="231">
        <f>SUM(E118:E118)</f>
        <v>95000</v>
      </c>
      <c r="F119" s="245">
        <f>SUM(F118)</f>
        <v>95000</v>
      </c>
      <c r="G119" s="130">
        <f>SUM(G118)</f>
        <v>95000</v>
      </c>
      <c r="H119" s="69"/>
      <c r="I119" s="280"/>
    </row>
    <row r="120" spans="1:9" ht="16.5" customHeight="1" hidden="1" outlineLevel="1">
      <c r="A120" s="147">
        <v>2310</v>
      </c>
      <c r="B120" s="147">
        <v>5151</v>
      </c>
      <c r="C120" s="243"/>
      <c r="D120" s="180" t="s">
        <v>283</v>
      </c>
      <c r="E120" s="246">
        <v>90000</v>
      </c>
      <c r="F120" s="246">
        <v>77000</v>
      </c>
      <c r="G120" s="287">
        <v>60000</v>
      </c>
      <c r="H120" s="63"/>
      <c r="I120" s="69"/>
    </row>
    <row r="121" spans="1:9" ht="16.5" customHeight="1" hidden="1" outlineLevel="1">
      <c r="A121" s="147">
        <v>2310</v>
      </c>
      <c r="B121" s="147">
        <v>5169</v>
      </c>
      <c r="C121" s="243"/>
      <c r="D121" s="180" t="s">
        <v>78</v>
      </c>
      <c r="E121" s="246">
        <v>10000</v>
      </c>
      <c r="F121" s="246">
        <v>23000</v>
      </c>
      <c r="G121" s="287">
        <v>0</v>
      </c>
      <c r="H121" s="63"/>
      <c r="I121" s="69"/>
    </row>
    <row r="122" spans="1:9" ht="16.5" customHeight="1" hidden="1" outlineLevel="1">
      <c r="A122" s="147">
        <v>2310</v>
      </c>
      <c r="B122" s="147">
        <v>5171</v>
      </c>
      <c r="C122" s="243"/>
      <c r="D122" s="180" t="s">
        <v>100</v>
      </c>
      <c r="E122" s="246">
        <v>0</v>
      </c>
      <c r="F122" s="246">
        <v>148000</v>
      </c>
      <c r="G122" s="287">
        <v>0</v>
      </c>
      <c r="H122" s="63"/>
      <c r="I122" s="69"/>
    </row>
    <row r="123" spans="1:9" ht="16.5" customHeight="1" hidden="1" outlineLevel="1">
      <c r="A123" s="147">
        <v>2310</v>
      </c>
      <c r="B123" s="147">
        <v>6119</v>
      </c>
      <c r="C123" s="243"/>
      <c r="D123" s="180" t="s">
        <v>122</v>
      </c>
      <c r="E123" s="246">
        <v>0</v>
      </c>
      <c r="F123" s="246">
        <v>0</v>
      </c>
      <c r="G123" s="287">
        <v>0</v>
      </c>
      <c r="H123" s="63"/>
      <c r="I123" s="69"/>
    </row>
    <row r="124" spans="1:9" ht="16.5" customHeight="1" hidden="1" outlineLevel="1">
      <c r="A124" s="147">
        <v>2310</v>
      </c>
      <c r="B124" s="147">
        <v>6121</v>
      </c>
      <c r="C124" s="243"/>
      <c r="D124" s="180" t="s">
        <v>90</v>
      </c>
      <c r="E124" s="246">
        <v>150000</v>
      </c>
      <c r="F124" s="246">
        <v>35000</v>
      </c>
      <c r="G124" s="287">
        <v>0</v>
      </c>
      <c r="H124" s="63"/>
      <c r="I124" s="69"/>
    </row>
    <row r="125" spans="1:9" ht="16.5" customHeight="1" collapsed="1">
      <c r="A125" s="148">
        <v>2310</v>
      </c>
      <c r="B125" s="147"/>
      <c r="C125" s="373" t="s">
        <v>224</v>
      </c>
      <c r="D125" s="359"/>
      <c r="E125" s="231">
        <f>SUM(E120:E124)</f>
        <v>250000</v>
      </c>
      <c r="F125" s="245">
        <f>SUM(F120:F124)</f>
        <v>283000</v>
      </c>
      <c r="G125" s="130">
        <f>SUM(G120:G124)</f>
        <v>60000</v>
      </c>
      <c r="H125" s="69"/>
      <c r="I125" s="280"/>
    </row>
    <row r="126" spans="1:9" ht="16.5" customHeight="1" hidden="1" outlineLevel="1">
      <c r="A126" s="147">
        <v>2321</v>
      </c>
      <c r="B126" s="147">
        <v>5011</v>
      </c>
      <c r="C126" s="243"/>
      <c r="D126" s="180" t="s">
        <v>219</v>
      </c>
      <c r="E126" s="246">
        <v>90000</v>
      </c>
      <c r="F126" s="246">
        <v>0</v>
      </c>
      <c r="G126" s="288">
        <v>0</v>
      </c>
      <c r="H126" s="63"/>
      <c r="I126" s="69"/>
    </row>
    <row r="127" spans="1:9" ht="16.5" customHeight="1" hidden="1" outlineLevel="1">
      <c r="A127" s="147">
        <v>2321</v>
      </c>
      <c r="B127" s="147">
        <v>5021</v>
      </c>
      <c r="C127" s="243"/>
      <c r="D127" s="180" t="s">
        <v>104</v>
      </c>
      <c r="E127" s="246">
        <v>15000</v>
      </c>
      <c r="F127" s="246">
        <v>0</v>
      </c>
      <c r="G127" s="288">
        <v>0</v>
      </c>
      <c r="H127" s="63"/>
      <c r="I127" s="69"/>
    </row>
    <row r="128" spans="1:9" ht="16.5" customHeight="1" hidden="1" outlineLevel="1">
      <c r="A128" s="147">
        <v>2321</v>
      </c>
      <c r="B128" s="147">
        <v>5031</v>
      </c>
      <c r="C128" s="243"/>
      <c r="D128" s="180" t="s">
        <v>86</v>
      </c>
      <c r="E128" s="246">
        <v>25000</v>
      </c>
      <c r="F128" s="246">
        <v>0</v>
      </c>
      <c r="G128" s="288">
        <v>0</v>
      </c>
      <c r="H128" s="63"/>
      <c r="I128" s="69"/>
    </row>
    <row r="129" spans="1:9" ht="16.5" customHeight="1" hidden="1" outlineLevel="1">
      <c r="A129" s="147">
        <v>2321</v>
      </c>
      <c r="B129" s="147">
        <v>5032</v>
      </c>
      <c r="C129" s="243"/>
      <c r="D129" s="180" t="s">
        <v>87</v>
      </c>
      <c r="E129" s="246">
        <v>15000</v>
      </c>
      <c r="F129" s="246">
        <v>14200</v>
      </c>
      <c r="G129" s="288">
        <v>0</v>
      </c>
      <c r="H129" s="63"/>
      <c r="I129" s="69"/>
    </row>
    <row r="130" spans="1:9" ht="16.5" customHeight="1" hidden="1" outlineLevel="1">
      <c r="A130" s="147">
        <v>2321</v>
      </c>
      <c r="B130" s="147">
        <v>5132</v>
      </c>
      <c r="C130" s="243"/>
      <c r="D130" s="180" t="s">
        <v>130</v>
      </c>
      <c r="E130" s="246">
        <v>2000</v>
      </c>
      <c r="F130" s="246">
        <v>2000</v>
      </c>
      <c r="G130" s="288">
        <v>3000</v>
      </c>
      <c r="H130" s="63"/>
      <c r="I130" s="69"/>
    </row>
    <row r="131" spans="1:9" ht="16.5" customHeight="1" hidden="1" outlineLevel="1">
      <c r="A131" s="147">
        <v>2321</v>
      </c>
      <c r="B131" s="147">
        <v>5139</v>
      </c>
      <c r="C131" s="243"/>
      <c r="D131" s="180" t="s">
        <v>144</v>
      </c>
      <c r="E131" s="246">
        <v>15000</v>
      </c>
      <c r="F131" s="246">
        <v>21000</v>
      </c>
      <c r="G131" s="288">
        <v>50000</v>
      </c>
      <c r="H131" s="63"/>
      <c r="I131" s="69"/>
    </row>
    <row r="132" spans="1:9" ht="16.5" customHeight="1" hidden="1" outlineLevel="1">
      <c r="A132" s="147">
        <v>2321</v>
      </c>
      <c r="B132" s="147">
        <v>5154</v>
      </c>
      <c r="C132" s="243"/>
      <c r="D132" s="180" t="s">
        <v>88</v>
      </c>
      <c r="E132" s="246">
        <v>50000</v>
      </c>
      <c r="F132" s="246">
        <v>33000</v>
      </c>
      <c r="G132" s="288">
        <v>70000</v>
      </c>
      <c r="H132" s="63"/>
      <c r="I132" s="69"/>
    </row>
    <row r="133" spans="1:9" ht="16.5" customHeight="1" hidden="1" outlineLevel="1">
      <c r="A133" s="147">
        <v>2321</v>
      </c>
      <c r="B133" s="147">
        <v>5169</v>
      </c>
      <c r="C133" s="243"/>
      <c r="D133" s="180" t="s">
        <v>89</v>
      </c>
      <c r="E133" s="246">
        <v>850000</v>
      </c>
      <c r="F133" s="246">
        <v>895000</v>
      </c>
      <c r="G133" s="288">
        <v>850000</v>
      </c>
      <c r="I133" s="69"/>
    </row>
    <row r="134" spans="1:9" ht="16.5" customHeight="1" hidden="1" outlineLevel="1">
      <c r="A134" s="147">
        <v>2321</v>
      </c>
      <c r="B134" s="147">
        <v>5171</v>
      </c>
      <c r="C134" s="243"/>
      <c r="D134" s="180" t="s">
        <v>79</v>
      </c>
      <c r="E134" s="246">
        <v>40000</v>
      </c>
      <c r="F134" s="246">
        <v>40000</v>
      </c>
      <c r="G134" s="288">
        <v>50000</v>
      </c>
      <c r="H134" s="63"/>
      <c r="I134" s="69"/>
    </row>
    <row r="135" spans="1:9" ht="16.5" customHeight="1" hidden="1" outlineLevel="1">
      <c r="A135" s="147">
        <v>2321</v>
      </c>
      <c r="B135" s="147">
        <v>6119</v>
      </c>
      <c r="C135" s="243"/>
      <c r="D135" s="180" t="s">
        <v>122</v>
      </c>
      <c r="E135" s="246">
        <v>0</v>
      </c>
      <c r="F135" s="246">
        <v>96800</v>
      </c>
      <c r="G135" s="288">
        <v>0</v>
      </c>
      <c r="H135" s="63"/>
      <c r="I135" s="69"/>
    </row>
    <row r="136" spans="1:9" ht="16.5" customHeight="1" hidden="1" outlineLevel="1">
      <c r="A136" s="147">
        <v>2321</v>
      </c>
      <c r="B136" s="147">
        <v>6121</v>
      </c>
      <c r="C136" s="243"/>
      <c r="D136" s="180" t="s">
        <v>90</v>
      </c>
      <c r="E136" s="246">
        <v>0</v>
      </c>
      <c r="F136" s="246">
        <v>82000</v>
      </c>
      <c r="G136" s="288">
        <v>2100000</v>
      </c>
      <c r="H136" s="63"/>
      <c r="I136" s="69"/>
    </row>
    <row r="137" spans="1:9" ht="16.5" customHeight="1" collapsed="1">
      <c r="A137" s="148">
        <v>2321</v>
      </c>
      <c r="B137" s="147"/>
      <c r="C137" s="373" t="s">
        <v>91</v>
      </c>
      <c r="D137" s="359"/>
      <c r="E137" s="231">
        <f>SUM(E126:E136)</f>
        <v>1102000</v>
      </c>
      <c r="F137" s="245">
        <f>SUM(F126:F136)</f>
        <v>1184000</v>
      </c>
      <c r="G137" s="130">
        <f>SUM(G126:G136)</f>
        <v>3123000</v>
      </c>
      <c r="H137" s="69"/>
      <c r="I137" s="280"/>
    </row>
    <row r="138" spans="1:9" ht="16.5" customHeight="1" hidden="1" outlineLevel="1">
      <c r="A138" s="147">
        <v>2334</v>
      </c>
      <c r="B138" s="147">
        <v>6121</v>
      </c>
      <c r="C138" s="243"/>
      <c r="D138" s="180" t="s">
        <v>285</v>
      </c>
      <c r="E138" s="246">
        <v>0</v>
      </c>
      <c r="F138" s="246">
        <v>24200</v>
      </c>
      <c r="G138" s="288">
        <v>60000</v>
      </c>
      <c r="H138" s="63"/>
      <c r="I138" s="69"/>
    </row>
    <row r="139" spans="1:9" ht="16.5" customHeight="1" collapsed="1">
      <c r="A139" s="148">
        <v>2334</v>
      </c>
      <c r="B139" s="147"/>
      <c r="C139" s="374" t="s">
        <v>286</v>
      </c>
      <c r="D139" s="374"/>
      <c r="E139" s="245">
        <v>0</v>
      </c>
      <c r="F139" s="245">
        <f>SUM(F138)</f>
        <v>24200</v>
      </c>
      <c r="G139" s="130">
        <v>60000</v>
      </c>
      <c r="H139" s="63"/>
      <c r="I139" s="69"/>
    </row>
    <row r="140" spans="1:9" ht="16.5" customHeight="1" hidden="1" outlineLevel="1">
      <c r="A140" s="147">
        <v>3111</v>
      </c>
      <c r="B140" s="147">
        <v>5137</v>
      </c>
      <c r="C140" s="243"/>
      <c r="D140" s="180" t="s">
        <v>92</v>
      </c>
      <c r="E140" s="246">
        <v>0</v>
      </c>
      <c r="F140" s="246">
        <v>0</v>
      </c>
      <c r="G140" s="287">
        <v>0</v>
      </c>
      <c r="H140" s="63"/>
      <c r="I140" s="69"/>
    </row>
    <row r="141" spans="1:9" ht="16.5" customHeight="1" hidden="1" outlineLevel="1">
      <c r="A141" s="147">
        <v>3111</v>
      </c>
      <c r="B141" s="147">
        <v>5139</v>
      </c>
      <c r="C141" s="243"/>
      <c r="D141" s="180" t="s">
        <v>144</v>
      </c>
      <c r="E141" s="246">
        <v>0</v>
      </c>
      <c r="F141" s="246">
        <v>0</v>
      </c>
      <c r="G141" s="287">
        <v>0</v>
      </c>
      <c r="H141" s="63"/>
      <c r="I141" s="69"/>
    </row>
    <row r="142" spans="1:9" ht="16.5" customHeight="1" hidden="1" outlineLevel="1">
      <c r="A142" s="147">
        <v>3111</v>
      </c>
      <c r="B142" s="147">
        <v>5169</v>
      </c>
      <c r="C142" s="243"/>
      <c r="D142" s="180" t="s">
        <v>78</v>
      </c>
      <c r="E142" s="246">
        <v>10000</v>
      </c>
      <c r="F142" s="246">
        <v>10000</v>
      </c>
      <c r="G142" s="288">
        <v>60000</v>
      </c>
      <c r="H142" s="63"/>
      <c r="I142" s="69"/>
    </row>
    <row r="143" spans="1:9" ht="16.5" customHeight="1" hidden="1" outlineLevel="1">
      <c r="A143" s="147">
        <v>3111</v>
      </c>
      <c r="B143" s="147">
        <v>5331</v>
      </c>
      <c r="C143" s="243"/>
      <c r="D143" s="180" t="s">
        <v>93</v>
      </c>
      <c r="E143" s="246">
        <v>280000</v>
      </c>
      <c r="F143" s="246">
        <v>280000</v>
      </c>
      <c r="G143" s="288">
        <v>250000</v>
      </c>
      <c r="H143" s="63"/>
      <c r="I143" s="69"/>
    </row>
    <row r="144" spans="1:9" ht="16.5" customHeight="1" hidden="1" outlineLevel="1">
      <c r="A144" s="147">
        <v>3111</v>
      </c>
      <c r="B144" s="147">
        <v>6121</v>
      </c>
      <c r="C144" s="243"/>
      <c r="D144" s="180" t="s">
        <v>90</v>
      </c>
      <c r="E144" s="246">
        <v>0</v>
      </c>
      <c r="F144" s="246">
        <v>0</v>
      </c>
      <c r="G144" s="288">
        <v>0</v>
      </c>
      <c r="H144" s="63"/>
      <c r="I144" s="69"/>
    </row>
    <row r="145" spans="1:9" ht="16.5" customHeight="1" collapsed="1">
      <c r="A145" s="148">
        <v>3111</v>
      </c>
      <c r="B145" s="147"/>
      <c r="C145" s="374" t="s">
        <v>94</v>
      </c>
      <c r="D145" s="374"/>
      <c r="E145" s="245">
        <f>SUM(E140:E144)</f>
        <v>290000</v>
      </c>
      <c r="F145" s="245">
        <f>SUM(F140:F144)</f>
        <v>290000</v>
      </c>
      <c r="G145" s="130">
        <f>SUM(G140:G144)</f>
        <v>310000</v>
      </c>
      <c r="H145" s="63"/>
      <c r="I145" s="69"/>
    </row>
    <row r="146" spans="1:9" ht="16.5" customHeight="1" hidden="1" outlineLevel="1">
      <c r="A146" s="147">
        <v>3314</v>
      </c>
      <c r="B146" s="147">
        <v>5021</v>
      </c>
      <c r="C146" s="243"/>
      <c r="D146" s="180" t="s">
        <v>95</v>
      </c>
      <c r="E146" s="246">
        <v>16000</v>
      </c>
      <c r="F146" s="246">
        <v>16000</v>
      </c>
      <c r="G146" s="288">
        <v>16000</v>
      </c>
      <c r="H146" s="63"/>
      <c r="I146" s="69"/>
    </row>
    <row r="147" spans="1:9" ht="16.5" customHeight="1" hidden="1" outlineLevel="1">
      <c r="A147" s="147">
        <v>3314</v>
      </c>
      <c r="B147" s="302">
        <v>5136</v>
      </c>
      <c r="C147" s="243"/>
      <c r="D147" s="180" t="s">
        <v>96</v>
      </c>
      <c r="E147" s="304">
        <v>5500</v>
      </c>
      <c r="F147" s="246">
        <v>5500</v>
      </c>
      <c r="G147" s="131">
        <v>6000</v>
      </c>
      <c r="H147" s="303"/>
      <c r="I147" s="69"/>
    </row>
    <row r="148" spans="1:9" ht="16.5" customHeight="1" hidden="1" outlineLevel="1">
      <c r="A148" s="147">
        <v>3314</v>
      </c>
      <c r="B148" s="147">
        <v>6121</v>
      </c>
      <c r="C148" s="243"/>
      <c r="D148" s="180" t="s">
        <v>90</v>
      </c>
      <c r="E148" s="246">
        <v>0</v>
      </c>
      <c r="F148" s="246">
        <v>0</v>
      </c>
      <c r="G148" s="287">
        <v>0</v>
      </c>
      <c r="H148" s="63"/>
      <c r="I148" s="69"/>
    </row>
    <row r="149" spans="1:9" ht="16.5" customHeight="1" collapsed="1">
      <c r="A149" s="147">
        <v>3314</v>
      </c>
      <c r="B149" s="147"/>
      <c r="C149" s="373" t="s">
        <v>38</v>
      </c>
      <c r="D149" s="359"/>
      <c r="E149" s="245">
        <f>SUM(E146:E148)</f>
        <v>21500</v>
      </c>
      <c r="F149" s="245">
        <f>SUM(F146:F148)</f>
        <v>21500</v>
      </c>
      <c r="G149" s="307">
        <f>SUM(G146:G148)</f>
        <v>22000</v>
      </c>
      <c r="H149" s="63"/>
      <c r="I149" s="69"/>
    </row>
    <row r="150" spans="1:9" ht="16.5" customHeight="1" hidden="1" outlineLevel="1">
      <c r="A150" s="147">
        <v>3319</v>
      </c>
      <c r="B150" s="147">
        <v>5139</v>
      </c>
      <c r="C150" s="243"/>
      <c r="D150" s="180" t="s">
        <v>97</v>
      </c>
      <c r="E150" s="246">
        <v>1000</v>
      </c>
      <c r="F150" s="246">
        <v>1000</v>
      </c>
      <c r="G150" s="287">
        <v>0</v>
      </c>
      <c r="H150" s="63"/>
      <c r="I150" s="69"/>
    </row>
    <row r="151" spans="1:9" ht="16.5" customHeight="1" hidden="1" outlineLevel="1">
      <c r="A151" s="147">
        <v>3319</v>
      </c>
      <c r="B151" s="147">
        <v>5169</v>
      </c>
      <c r="C151" s="243"/>
      <c r="D151" s="180" t="s">
        <v>98</v>
      </c>
      <c r="E151" s="246">
        <v>10000</v>
      </c>
      <c r="F151" s="246">
        <v>10000</v>
      </c>
      <c r="G151" s="287">
        <v>10000</v>
      </c>
      <c r="H151" s="63"/>
      <c r="I151" s="69"/>
    </row>
    <row r="152" spans="1:9" ht="16.5" customHeight="1" collapsed="1">
      <c r="A152" s="148">
        <v>3319</v>
      </c>
      <c r="B152" s="147"/>
      <c r="C152" s="373" t="s">
        <v>99</v>
      </c>
      <c r="D152" s="359"/>
      <c r="E152" s="231">
        <f>SUM(E150:E151)</f>
        <v>11000</v>
      </c>
      <c r="F152" s="245">
        <f>SUM(F150:F151)</f>
        <v>11000</v>
      </c>
      <c r="G152" s="130">
        <f>SUM(G150:G151)</f>
        <v>10000</v>
      </c>
      <c r="H152" s="69"/>
      <c r="I152" s="280"/>
    </row>
    <row r="153" spans="1:9" ht="16.5" customHeight="1" hidden="1" outlineLevel="1">
      <c r="A153" s="147">
        <v>3326</v>
      </c>
      <c r="B153" s="147">
        <v>5171</v>
      </c>
      <c r="C153" s="243"/>
      <c r="D153" s="180" t="s">
        <v>100</v>
      </c>
      <c r="E153" s="246">
        <v>20000</v>
      </c>
      <c r="F153" s="246">
        <v>20000</v>
      </c>
      <c r="G153" s="288">
        <v>10000</v>
      </c>
      <c r="H153" s="63"/>
      <c r="I153" s="69"/>
    </row>
    <row r="154" spans="1:9" ht="16.5" customHeight="1" hidden="1" outlineLevel="1">
      <c r="A154" s="147">
        <v>3326</v>
      </c>
      <c r="B154" s="147">
        <v>5171</v>
      </c>
      <c r="C154" s="243"/>
      <c r="D154" s="180" t="s">
        <v>78</v>
      </c>
      <c r="E154" s="246">
        <v>2000</v>
      </c>
      <c r="F154" s="246">
        <v>2000</v>
      </c>
      <c r="G154" s="288">
        <v>140000</v>
      </c>
      <c r="H154" s="63"/>
      <c r="I154" s="69"/>
    </row>
    <row r="155" spans="1:9" ht="16.5" customHeight="1" collapsed="1">
      <c r="A155" s="148">
        <v>3326</v>
      </c>
      <c r="B155" s="147"/>
      <c r="C155" s="373" t="s">
        <v>101</v>
      </c>
      <c r="D155" s="359"/>
      <c r="E155" s="231">
        <f>SUM(E153:E154)</f>
        <v>22000</v>
      </c>
      <c r="F155" s="245">
        <f>SUM(F153:F154)</f>
        <v>22000</v>
      </c>
      <c r="G155" s="130">
        <f>SUM(G153:G154)</f>
        <v>150000</v>
      </c>
      <c r="H155" s="69"/>
      <c r="I155" s="280"/>
    </row>
    <row r="156" spans="1:9" ht="16.5" customHeight="1" hidden="1" outlineLevel="1">
      <c r="A156" s="147">
        <v>3341</v>
      </c>
      <c r="B156" s="147">
        <v>5169</v>
      </c>
      <c r="C156" s="243"/>
      <c r="D156" s="180" t="s">
        <v>102</v>
      </c>
      <c r="E156" s="246">
        <v>3000</v>
      </c>
      <c r="F156" s="246">
        <v>13000</v>
      </c>
      <c r="G156" s="288">
        <v>5000</v>
      </c>
      <c r="H156" s="63"/>
      <c r="I156" s="69"/>
    </row>
    <row r="157" spans="1:9" ht="16.5" customHeight="1" hidden="1" outlineLevel="1">
      <c r="A157" s="147">
        <v>3341</v>
      </c>
      <c r="B157" s="147">
        <v>5171</v>
      </c>
      <c r="C157" s="243"/>
      <c r="D157" s="180" t="s">
        <v>100</v>
      </c>
      <c r="E157" s="246">
        <v>2000</v>
      </c>
      <c r="F157" s="246">
        <v>2000</v>
      </c>
      <c r="G157" s="288">
        <v>0</v>
      </c>
      <c r="H157" s="63"/>
      <c r="I157" s="69"/>
    </row>
    <row r="158" spans="1:9" ht="16.5" customHeight="1" collapsed="1">
      <c r="A158" s="148">
        <v>3341</v>
      </c>
      <c r="B158" s="147"/>
      <c r="C158" s="373" t="s">
        <v>103</v>
      </c>
      <c r="D158" s="359"/>
      <c r="E158" s="231">
        <f>SUM(E156:E157)</f>
        <v>5000</v>
      </c>
      <c r="F158" s="245">
        <f>SUM(F156:F157)</f>
        <v>15000</v>
      </c>
      <c r="G158" s="130">
        <f>SUM(G156:G157)</f>
        <v>5000</v>
      </c>
      <c r="H158" s="69"/>
      <c r="I158" s="280"/>
    </row>
    <row r="159" spans="1:9" ht="16.5" customHeight="1" hidden="1" outlineLevel="1">
      <c r="A159" s="147">
        <v>3399</v>
      </c>
      <c r="B159" s="147">
        <v>5021</v>
      </c>
      <c r="C159" s="243"/>
      <c r="D159" s="180" t="s">
        <v>104</v>
      </c>
      <c r="E159" s="246">
        <v>5000</v>
      </c>
      <c r="F159" s="246">
        <v>5000</v>
      </c>
      <c r="G159" s="287">
        <v>0</v>
      </c>
      <c r="H159" s="63"/>
      <c r="I159" s="69"/>
    </row>
    <row r="160" spans="1:9" ht="16.5" customHeight="1" hidden="1" outlineLevel="1">
      <c r="A160" s="147">
        <v>3399</v>
      </c>
      <c r="B160" s="147">
        <v>5137</v>
      </c>
      <c r="C160" s="243"/>
      <c r="D160" s="180" t="s">
        <v>92</v>
      </c>
      <c r="E160" s="246">
        <v>5000</v>
      </c>
      <c r="F160" s="246">
        <v>5000</v>
      </c>
      <c r="G160" s="287">
        <v>0</v>
      </c>
      <c r="H160" s="63"/>
      <c r="I160" s="69"/>
    </row>
    <row r="161" spans="1:9" ht="16.5" customHeight="1" hidden="1" outlineLevel="1">
      <c r="A161" s="147">
        <v>3399</v>
      </c>
      <c r="B161" s="147">
        <v>5139</v>
      </c>
      <c r="C161" s="243"/>
      <c r="D161" s="180" t="s">
        <v>144</v>
      </c>
      <c r="E161" s="246">
        <v>30000</v>
      </c>
      <c r="F161" s="246">
        <v>30000</v>
      </c>
      <c r="G161" s="214">
        <v>40000</v>
      </c>
      <c r="H161" s="63"/>
      <c r="I161" s="69"/>
    </row>
    <row r="162" spans="1:9" ht="16.5" customHeight="1" hidden="1" outlineLevel="1">
      <c r="A162" s="147">
        <v>3399</v>
      </c>
      <c r="B162" s="147">
        <v>5169</v>
      </c>
      <c r="C162" s="243"/>
      <c r="D162" s="180" t="s">
        <v>78</v>
      </c>
      <c r="E162" s="246">
        <v>40000</v>
      </c>
      <c r="F162" s="246">
        <v>40000</v>
      </c>
      <c r="G162" s="214">
        <v>40000</v>
      </c>
      <c r="H162" s="63"/>
      <c r="I162" s="69"/>
    </row>
    <row r="163" spans="1:9" ht="16.5" customHeight="1" hidden="1" outlineLevel="1">
      <c r="A163" s="147">
        <v>3399</v>
      </c>
      <c r="B163" s="147">
        <v>5175</v>
      </c>
      <c r="C163" s="243"/>
      <c r="D163" s="180" t="s">
        <v>106</v>
      </c>
      <c r="E163" s="246">
        <v>5000</v>
      </c>
      <c r="F163" s="246">
        <v>5000</v>
      </c>
      <c r="G163" s="287">
        <v>0</v>
      </c>
      <c r="H163" s="63"/>
      <c r="I163" s="69"/>
    </row>
    <row r="164" spans="1:9" ht="16.5" customHeight="1" hidden="1" outlineLevel="1">
      <c r="A164" s="147">
        <v>3399</v>
      </c>
      <c r="B164" s="147">
        <v>5194</v>
      </c>
      <c r="C164" s="243"/>
      <c r="D164" s="180" t="s">
        <v>107</v>
      </c>
      <c r="E164" s="246">
        <v>15000</v>
      </c>
      <c r="F164" s="246">
        <v>25000</v>
      </c>
      <c r="G164" s="287">
        <v>0</v>
      </c>
      <c r="H164" s="63"/>
      <c r="I164" s="69"/>
    </row>
    <row r="165" spans="1:9" ht="16.5" customHeight="1" hidden="1" outlineLevel="1">
      <c r="A165" s="147">
        <v>3399</v>
      </c>
      <c r="B165" s="147">
        <v>5492</v>
      </c>
      <c r="C165" s="243"/>
      <c r="D165" s="180" t="s">
        <v>108</v>
      </c>
      <c r="E165" s="246">
        <v>10000</v>
      </c>
      <c r="F165" s="246">
        <v>10000</v>
      </c>
      <c r="G165" s="301">
        <v>0</v>
      </c>
      <c r="H165" s="63"/>
      <c r="I165" s="69"/>
    </row>
    <row r="166" spans="1:9" ht="16.5" customHeight="1" collapsed="1">
      <c r="A166" s="148">
        <v>3399</v>
      </c>
      <c r="B166" s="147"/>
      <c r="C166" s="373" t="s">
        <v>109</v>
      </c>
      <c r="D166" s="359"/>
      <c r="E166" s="231">
        <f>SUM(E159:E165)</f>
        <v>110000</v>
      </c>
      <c r="F166" s="245">
        <f>SUM(F159:F165)</f>
        <v>120000</v>
      </c>
      <c r="G166" s="130">
        <f>SUM(G159:G165)</f>
        <v>80000</v>
      </c>
      <c r="H166" s="69"/>
      <c r="I166" s="280"/>
    </row>
    <row r="167" spans="1:9" ht="16.5" customHeight="1" hidden="1" outlineLevel="1">
      <c r="A167" s="147">
        <v>3412</v>
      </c>
      <c r="B167" s="147">
        <v>5137</v>
      </c>
      <c r="C167" s="243"/>
      <c r="D167" s="180" t="s">
        <v>110</v>
      </c>
      <c r="E167" s="246">
        <v>0</v>
      </c>
      <c r="F167" s="246">
        <v>0</v>
      </c>
      <c r="G167" s="288">
        <v>0</v>
      </c>
      <c r="H167" s="63"/>
      <c r="I167" s="69"/>
    </row>
    <row r="168" spans="1:9" ht="16.5" customHeight="1" hidden="1" outlineLevel="1">
      <c r="A168" s="147">
        <v>3412</v>
      </c>
      <c r="B168" s="147">
        <v>5139</v>
      </c>
      <c r="C168" s="243"/>
      <c r="D168" s="180" t="s">
        <v>111</v>
      </c>
      <c r="E168" s="246">
        <v>20000</v>
      </c>
      <c r="F168" s="246">
        <v>20000</v>
      </c>
      <c r="G168" s="288">
        <v>30000</v>
      </c>
      <c r="H168" s="63"/>
      <c r="I168" s="69"/>
    </row>
    <row r="169" spans="1:9" ht="16.5" customHeight="1" hidden="1" outlineLevel="1">
      <c r="A169" s="147">
        <v>3412</v>
      </c>
      <c r="B169" s="147">
        <v>5153</v>
      </c>
      <c r="C169" s="243"/>
      <c r="D169" s="180" t="s">
        <v>112</v>
      </c>
      <c r="E169" s="246">
        <v>60000</v>
      </c>
      <c r="F169" s="246">
        <v>60000</v>
      </c>
      <c r="G169" s="288">
        <v>80000</v>
      </c>
      <c r="H169" s="63"/>
      <c r="I169" s="69"/>
    </row>
    <row r="170" spans="1:9" ht="16.5" customHeight="1" hidden="1" outlineLevel="1">
      <c r="A170" s="147">
        <v>3412</v>
      </c>
      <c r="B170" s="147">
        <v>5154</v>
      </c>
      <c r="C170" s="243"/>
      <c r="D170" s="180" t="s">
        <v>113</v>
      </c>
      <c r="E170" s="246">
        <v>140000</v>
      </c>
      <c r="F170" s="246">
        <v>140000</v>
      </c>
      <c r="G170" s="288">
        <v>160000</v>
      </c>
      <c r="H170" s="63"/>
      <c r="I170" s="69"/>
    </row>
    <row r="171" spans="1:9" ht="16.5" customHeight="1" hidden="1" outlineLevel="1">
      <c r="A171" s="147">
        <v>3412</v>
      </c>
      <c r="B171" s="147">
        <v>5169</v>
      </c>
      <c r="C171" s="243"/>
      <c r="D171" s="180" t="s">
        <v>78</v>
      </c>
      <c r="E171" s="246">
        <v>10000</v>
      </c>
      <c r="F171" s="246">
        <v>10000</v>
      </c>
      <c r="G171" s="288">
        <v>20000</v>
      </c>
      <c r="H171" s="63"/>
      <c r="I171" s="69"/>
    </row>
    <row r="172" spans="1:9" ht="16.5" customHeight="1" hidden="1" outlineLevel="1">
      <c r="A172" s="147">
        <v>3412</v>
      </c>
      <c r="B172" s="147">
        <v>5171</v>
      </c>
      <c r="C172" s="243"/>
      <c r="D172" s="180" t="s">
        <v>100</v>
      </c>
      <c r="E172" s="246">
        <v>0</v>
      </c>
      <c r="F172" s="246">
        <v>0</v>
      </c>
      <c r="G172" s="288">
        <v>0</v>
      </c>
      <c r="H172" s="63"/>
      <c r="I172" s="69"/>
    </row>
    <row r="173" spans="1:9" ht="16.5" customHeight="1" hidden="1" outlineLevel="1">
      <c r="A173" s="147">
        <v>3412</v>
      </c>
      <c r="B173" s="147">
        <v>6121</v>
      </c>
      <c r="C173" s="243"/>
      <c r="D173" s="180" t="s">
        <v>90</v>
      </c>
      <c r="E173" s="246">
        <v>850000</v>
      </c>
      <c r="F173" s="246">
        <v>50000</v>
      </c>
      <c r="G173" s="288">
        <v>0</v>
      </c>
      <c r="H173" s="63"/>
      <c r="I173" s="69"/>
    </row>
    <row r="174" spans="1:9" ht="16.5" customHeight="1" collapsed="1">
      <c r="A174" s="148">
        <v>3412</v>
      </c>
      <c r="B174" s="147"/>
      <c r="C174" s="373" t="s">
        <v>44</v>
      </c>
      <c r="D174" s="359"/>
      <c r="E174" s="245">
        <f>SUM(E167:E173)</f>
        <v>1080000</v>
      </c>
      <c r="F174" s="245">
        <f>SUM(F167:F173)</f>
        <v>280000</v>
      </c>
      <c r="G174" s="130">
        <f>SUM(G167:G173)</f>
        <v>290000</v>
      </c>
      <c r="H174" s="63"/>
      <c r="I174" s="69"/>
    </row>
    <row r="175" spans="1:9" ht="16.5" customHeight="1" hidden="1" outlineLevel="1">
      <c r="A175" s="147">
        <v>3429</v>
      </c>
      <c r="B175" s="147">
        <v>5021</v>
      </c>
      <c r="C175" s="243"/>
      <c r="D175" s="180" t="s">
        <v>104</v>
      </c>
      <c r="E175" s="246">
        <v>10000</v>
      </c>
      <c r="F175" s="246">
        <v>10000</v>
      </c>
      <c r="G175" s="288">
        <v>5000</v>
      </c>
      <c r="H175" s="63"/>
      <c r="I175" s="69"/>
    </row>
    <row r="176" spans="1:9" ht="16.5" customHeight="1" hidden="1" outlineLevel="1">
      <c r="A176" s="147">
        <v>3429</v>
      </c>
      <c r="B176" s="147">
        <v>5139</v>
      </c>
      <c r="C176" s="243"/>
      <c r="D176" s="180" t="s">
        <v>144</v>
      </c>
      <c r="E176" s="246">
        <v>30000</v>
      </c>
      <c r="F176" s="246">
        <v>30000</v>
      </c>
      <c r="G176" s="288">
        <v>20000</v>
      </c>
      <c r="H176" s="63"/>
      <c r="I176" s="69"/>
    </row>
    <row r="177" spans="1:9" ht="16.5" customHeight="1" hidden="1" outlineLevel="1">
      <c r="A177" s="147">
        <v>3429</v>
      </c>
      <c r="B177" s="147">
        <v>5169</v>
      </c>
      <c r="C177" s="243"/>
      <c r="D177" s="180" t="s">
        <v>78</v>
      </c>
      <c r="E177" s="246">
        <v>15000</v>
      </c>
      <c r="F177" s="246">
        <v>30000</v>
      </c>
      <c r="G177" s="288">
        <v>15000</v>
      </c>
      <c r="H177" s="63"/>
      <c r="I177" s="69"/>
    </row>
    <row r="178" spans="1:9" ht="16.5" customHeight="1" hidden="1" outlineLevel="1">
      <c r="A178" s="147">
        <v>3429</v>
      </c>
      <c r="B178" s="147">
        <v>6129</v>
      </c>
      <c r="C178" s="243"/>
      <c r="D178" s="180" t="s">
        <v>256</v>
      </c>
      <c r="E178" s="246">
        <v>0</v>
      </c>
      <c r="F178" s="246">
        <v>0</v>
      </c>
      <c r="G178" s="288">
        <v>0</v>
      </c>
      <c r="H178" s="63"/>
      <c r="I178" s="69"/>
    </row>
    <row r="179" spans="1:9" ht="16.5" customHeight="1" hidden="1" outlineLevel="1">
      <c r="A179" s="147">
        <v>3429</v>
      </c>
      <c r="B179" s="147">
        <v>6121</v>
      </c>
      <c r="C179" s="243"/>
      <c r="D179" s="180" t="s">
        <v>90</v>
      </c>
      <c r="E179" s="246">
        <v>0</v>
      </c>
      <c r="F179" s="246">
        <v>0</v>
      </c>
      <c r="G179" s="288">
        <v>0</v>
      </c>
      <c r="H179" s="63"/>
      <c r="I179" s="69"/>
    </row>
    <row r="180" spans="1:9" ht="16.5" customHeight="1" collapsed="1">
      <c r="A180" s="148">
        <v>3429</v>
      </c>
      <c r="B180" s="147"/>
      <c r="C180" s="373" t="s">
        <v>255</v>
      </c>
      <c r="D180" s="359"/>
      <c r="E180" s="231">
        <f>SUM(E175:E179)</f>
        <v>55000</v>
      </c>
      <c r="F180" s="245">
        <f>SUM(F175:F179)</f>
        <v>70000</v>
      </c>
      <c r="G180" s="130">
        <f>SUM(G175:G179)</f>
        <v>40000</v>
      </c>
      <c r="H180" s="69"/>
      <c r="I180" s="280"/>
    </row>
    <row r="181" spans="1:9" ht="16.5" customHeight="1" hidden="1" outlineLevel="1">
      <c r="A181" s="147">
        <v>3612</v>
      </c>
      <c r="B181" s="147">
        <v>5139</v>
      </c>
      <c r="C181" s="243"/>
      <c r="D181" s="180" t="s">
        <v>221</v>
      </c>
      <c r="E181" s="246">
        <v>15000</v>
      </c>
      <c r="F181" s="246">
        <v>5000</v>
      </c>
      <c r="G181" s="287">
        <v>0</v>
      </c>
      <c r="H181" s="63"/>
      <c r="I181" s="69"/>
    </row>
    <row r="182" spans="1:9" ht="16.5" customHeight="1" hidden="1" outlineLevel="1">
      <c r="A182" s="147">
        <v>3612</v>
      </c>
      <c r="B182" s="147">
        <v>5153</v>
      </c>
      <c r="C182" s="243"/>
      <c r="D182" s="180" t="s">
        <v>117</v>
      </c>
      <c r="E182" s="246">
        <v>0</v>
      </c>
      <c r="F182" s="246">
        <v>0</v>
      </c>
      <c r="G182" s="287">
        <v>0</v>
      </c>
      <c r="H182" s="63"/>
      <c r="I182" s="69"/>
    </row>
    <row r="183" spans="1:9" ht="16.5" customHeight="1" hidden="1" outlineLevel="1">
      <c r="A183" s="147">
        <v>3612</v>
      </c>
      <c r="B183" s="147">
        <v>5154</v>
      </c>
      <c r="C183" s="243"/>
      <c r="D183" s="180" t="s">
        <v>88</v>
      </c>
      <c r="E183" s="246">
        <v>5000</v>
      </c>
      <c r="F183" s="246">
        <v>30800</v>
      </c>
      <c r="G183" s="287">
        <v>10000</v>
      </c>
      <c r="H183" s="63"/>
      <c r="I183" s="69"/>
    </row>
    <row r="184" spans="1:9" ht="16.5" customHeight="1" hidden="1" outlineLevel="1">
      <c r="A184" s="147">
        <v>3612</v>
      </c>
      <c r="B184" s="147">
        <v>5166</v>
      </c>
      <c r="C184" s="243"/>
      <c r="D184" s="180" t="s">
        <v>274</v>
      </c>
      <c r="E184" s="246">
        <v>0</v>
      </c>
      <c r="F184" s="246">
        <v>81000</v>
      </c>
      <c r="G184" s="287">
        <v>0</v>
      </c>
      <c r="H184" s="63"/>
      <c r="I184" s="69"/>
    </row>
    <row r="185" spans="1:9" ht="16.5" customHeight="1" hidden="1" outlineLevel="1">
      <c r="A185" s="147">
        <v>3612</v>
      </c>
      <c r="B185" s="147">
        <v>5169</v>
      </c>
      <c r="C185" s="243"/>
      <c r="D185" s="180" t="s">
        <v>78</v>
      </c>
      <c r="E185" s="246">
        <v>50000</v>
      </c>
      <c r="F185" s="246">
        <v>55200</v>
      </c>
      <c r="G185" s="287">
        <v>25000</v>
      </c>
      <c r="H185" s="63"/>
      <c r="I185" s="69"/>
    </row>
    <row r="186" spans="1:9" ht="16.5" customHeight="1" hidden="1" outlineLevel="1">
      <c r="A186" s="147">
        <v>3612</v>
      </c>
      <c r="B186" s="147">
        <v>5171</v>
      </c>
      <c r="C186" s="243"/>
      <c r="D186" s="180" t="s">
        <v>100</v>
      </c>
      <c r="E186" s="246">
        <v>25000</v>
      </c>
      <c r="F186" s="246">
        <v>3000</v>
      </c>
      <c r="G186" s="287">
        <v>0</v>
      </c>
      <c r="H186" s="63"/>
      <c r="I186" s="69"/>
    </row>
    <row r="187" spans="1:9" ht="16.5" customHeight="1" hidden="1" outlineLevel="1">
      <c r="A187" s="147">
        <v>3612</v>
      </c>
      <c r="B187" s="147">
        <v>6121</v>
      </c>
      <c r="C187" s="243"/>
      <c r="D187" s="180" t="s">
        <v>90</v>
      </c>
      <c r="E187" s="246">
        <v>0</v>
      </c>
      <c r="F187" s="246">
        <v>0</v>
      </c>
      <c r="G187" s="287">
        <v>0</v>
      </c>
      <c r="H187" s="63"/>
      <c r="I187" s="69"/>
    </row>
    <row r="188" spans="1:9" ht="16.5" customHeight="1" collapsed="1">
      <c r="A188" s="148">
        <v>3612</v>
      </c>
      <c r="B188" s="147"/>
      <c r="C188" s="373" t="s">
        <v>119</v>
      </c>
      <c r="D188" s="359"/>
      <c r="E188" s="231">
        <f>SUM(E181:E187)</f>
        <v>95000</v>
      </c>
      <c r="F188" s="245">
        <f>SUM(F181:F187)</f>
        <v>175000</v>
      </c>
      <c r="G188" s="130">
        <f>SUM(G181:G187)</f>
        <v>35000</v>
      </c>
      <c r="H188" s="69"/>
      <c r="I188" s="280"/>
    </row>
    <row r="189" spans="1:9" ht="16.5" customHeight="1" hidden="1" outlineLevel="1">
      <c r="A189" s="147">
        <v>3613</v>
      </c>
      <c r="B189" s="147">
        <v>5137</v>
      </c>
      <c r="C189" s="243"/>
      <c r="D189" s="180" t="s">
        <v>110</v>
      </c>
      <c r="E189" s="246">
        <v>10000</v>
      </c>
      <c r="F189" s="246">
        <v>10000</v>
      </c>
      <c r="G189" s="288">
        <v>0</v>
      </c>
      <c r="H189" s="63"/>
      <c r="I189" s="69"/>
    </row>
    <row r="190" spans="1:9" ht="16.5" customHeight="1" hidden="1" outlineLevel="1">
      <c r="A190" s="147">
        <v>3613</v>
      </c>
      <c r="B190" s="147">
        <v>5139</v>
      </c>
      <c r="C190" s="243"/>
      <c r="D190" s="180" t="s">
        <v>144</v>
      </c>
      <c r="E190" s="246">
        <v>20000</v>
      </c>
      <c r="F190" s="246">
        <v>44000</v>
      </c>
      <c r="G190" s="289">
        <v>5000</v>
      </c>
      <c r="H190" s="63"/>
      <c r="I190" s="69"/>
    </row>
    <row r="191" spans="1:9" ht="16.5" customHeight="1" hidden="1" outlineLevel="1">
      <c r="A191" s="147">
        <v>3613</v>
      </c>
      <c r="B191" s="147">
        <v>5151</v>
      </c>
      <c r="C191" s="243"/>
      <c r="D191" s="180" t="s">
        <v>222</v>
      </c>
      <c r="E191" s="246">
        <v>3000</v>
      </c>
      <c r="F191" s="246">
        <v>3000</v>
      </c>
      <c r="G191" s="288">
        <v>1000</v>
      </c>
      <c r="H191" s="63"/>
      <c r="I191" s="69"/>
    </row>
    <row r="192" spans="1:9" ht="16.5" customHeight="1" hidden="1" outlineLevel="1">
      <c r="A192" s="147">
        <v>3613</v>
      </c>
      <c r="B192" s="147">
        <v>5153</v>
      </c>
      <c r="C192" s="243"/>
      <c r="D192" s="180" t="s">
        <v>117</v>
      </c>
      <c r="E192" s="246">
        <v>5000</v>
      </c>
      <c r="F192" s="246">
        <v>5000</v>
      </c>
      <c r="G192" s="288">
        <v>2000</v>
      </c>
      <c r="H192" s="63"/>
      <c r="I192" s="69"/>
    </row>
    <row r="193" spans="1:9" ht="16.5" customHeight="1" hidden="1" outlineLevel="1">
      <c r="A193" s="147">
        <v>3613</v>
      </c>
      <c r="B193" s="147">
        <v>5154</v>
      </c>
      <c r="C193" s="243"/>
      <c r="D193" s="180" t="s">
        <v>88</v>
      </c>
      <c r="E193" s="246">
        <v>10000</v>
      </c>
      <c r="F193" s="246">
        <v>20000</v>
      </c>
      <c r="G193" s="288">
        <v>5000</v>
      </c>
      <c r="H193" s="63"/>
      <c r="I193" s="69"/>
    </row>
    <row r="194" spans="1:9" ht="16.5" customHeight="1" hidden="1" outlineLevel="1">
      <c r="A194" s="147">
        <v>3613</v>
      </c>
      <c r="B194" s="147">
        <v>5169</v>
      </c>
      <c r="C194" s="243"/>
      <c r="D194" s="180" t="s">
        <v>78</v>
      </c>
      <c r="E194" s="246">
        <v>50000</v>
      </c>
      <c r="F194" s="246">
        <v>69000</v>
      </c>
      <c r="G194" s="288">
        <v>30000</v>
      </c>
      <c r="H194" s="63"/>
      <c r="I194" s="69"/>
    </row>
    <row r="195" spans="1:9" ht="16.5" customHeight="1" hidden="1" outlineLevel="1">
      <c r="A195" s="147">
        <v>3613</v>
      </c>
      <c r="B195" s="147">
        <v>5171</v>
      </c>
      <c r="C195" s="243"/>
      <c r="D195" s="180" t="s">
        <v>100</v>
      </c>
      <c r="E195" s="246">
        <v>80000</v>
      </c>
      <c r="F195" s="246">
        <v>80000</v>
      </c>
      <c r="G195" s="288">
        <v>50000</v>
      </c>
      <c r="H195" s="63"/>
      <c r="I195" s="69"/>
    </row>
    <row r="196" spans="1:9" ht="16.5" customHeight="1" hidden="1" outlineLevel="1">
      <c r="A196" s="147">
        <v>3613</v>
      </c>
      <c r="B196" s="147">
        <v>6121</v>
      </c>
      <c r="C196" s="243"/>
      <c r="D196" s="180" t="s">
        <v>223</v>
      </c>
      <c r="E196" s="246">
        <v>1350000</v>
      </c>
      <c r="F196" s="246">
        <v>1317000</v>
      </c>
      <c r="G196" s="288">
        <v>100000</v>
      </c>
      <c r="H196" s="63"/>
      <c r="I196" s="69"/>
    </row>
    <row r="197" spans="1:9" ht="16.5" customHeight="1" collapsed="1">
      <c r="A197" s="148">
        <v>3613</v>
      </c>
      <c r="B197" s="147"/>
      <c r="C197" s="373" t="s">
        <v>51</v>
      </c>
      <c r="D197" s="359"/>
      <c r="E197" s="231">
        <f>SUM(E189:E196)</f>
        <v>1528000</v>
      </c>
      <c r="F197" s="245">
        <f>SUM(F189:F196)</f>
        <v>1548000</v>
      </c>
      <c r="G197" s="130">
        <f>SUM(G189:G196)</f>
        <v>193000</v>
      </c>
      <c r="H197" s="69"/>
      <c r="I197" s="280"/>
    </row>
    <row r="198" spans="1:9" ht="16.5" customHeight="1" hidden="1" outlineLevel="1">
      <c r="A198" s="147">
        <v>3631</v>
      </c>
      <c r="B198" s="147">
        <v>5154</v>
      </c>
      <c r="C198" s="243"/>
      <c r="D198" s="180" t="s">
        <v>88</v>
      </c>
      <c r="E198" s="246">
        <v>170000</v>
      </c>
      <c r="F198" s="246">
        <v>170000</v>
      </c>
      <c r="G198" s="288">
        <v>170000</v>
      </c>
      <c r="H198" s="63"/>
      <c r="I198" s="69"/>
    </row>
    <row r="199" spans="1:9" ht="16.5" customHeight="1" hidden="1" outlineLevel="1">
      <c r="A199" s="147">
        <v>3631</v>
      </c>
      <c r="B199" s="147">
        <v>5169</v>
      </c>
      <c r="C199" s="243"/>
      <c r="D199" s="180" t="s">
        <v>78</v>
      </c>
      <c r="E199" s="246">
        <v>30000</v>
      </c>
      <c r="F199" s="246">
        <v>30000</v>
      </c>
      <c r="G199" s="288">
        <v>30000</v>
      </c>
      <c r="H199" s="63"/>
      <c r="I199" s="69"/>
    </row>
    <row r="200" spans="1:9" ht="16.5" customHeight="1" hidden="1" outlineLevel="1">
      <c r="A200" s="147">
        <v>3631</v>
      </c>
      <c r="B200" s="147">
        <v>5171</v>
      </c>
      <c r="C200" s="243"/>
      <c r="D200" s="180" t="s">
        <v>100</v>
      </c>
      <c r="E200" s="246">
        <v>20000</v>
      </c>
      <c r="F200" s="246">
        <v>20000</v>
      </c>
      <c r="G200" s="288">
        <v>15000</v>
      </c>
      <c r="H200" s="63"/>
      <c r="I200" s="69"/>
    </row>
    <row r="201" spans="1:9" ht="16.5" customHeight="1" collapsed="1">
      <c r="A201" s="148">
        <v>3631</v>
      </c>
      <c r="B201" s="147"/>
      <c r="C201" s="373" t="s">
        <v>121</v>
      </c>
      <c r="D201" s="359"/>
      <c r="E201" s="245">
        <f>SUM(E198:E200)</f>
        <v>220000</v>
      </c>
      <c r="F201" s="245">
        <f>SUM(F198:F200)</f>
        <v>220000</v>
      </c>
      <c r="G201" s="130">
        <f>SUM(G198:G200)</f>
        <v>215000</v>
      </c>
      <c r="H201" s="69"/>
      <c r="I201" s="280"/>
    </row>
    <row r="202" spans="1:9" ht="16.5" customHeight="1" hidden="1" outlineLevel="1">
      <c r="A202" s="147">
        <v>3632</v>
      </c>
      <c r="B202" s="147">
        <v>5811</v>
      </c>
      <c r="C202" s="243"/>
      <c r="D202" s="180" t="s">
        <v>275</v>
      </c>
      <c r="E202" s="246">
        <v>0</v>
      </c>
      <c r="F202" s="246">
        <v>13051</v>
      </c>
      <c r="G202" s="288">
        <v>0</v>
      </c>
      <c r="H202" s="63"/>
      <c r="I202" s="69"/>
    </row>
    <row r="203" spans="1:9" ht="16.5" customHeight="1" collapsed="1">
      <c r="A203" s="148">
        <v>3632</v>
      </c>
      <c r="B203" s="147"/>
      <c r="C203" s="242" t="s">
        <v>276</v>
      </c>
      <c r="D203" s="181"/>
      <c r="E203" s="245">
        <f>SUM(E202)</f>
        <v>0</v>
      </c>
      <c r="F203" s="245">
        <f>SUM(F202)</f>
        <v>13051</v>
      </c>
      <c r="G203" s="130">
        <f>SUM(G202)</f>
        <v>0</v>
      </c>
      <c r="H203" s="69"/>
      <c r="I203" s="280"/>
    </row>
    <row r="204" spans="1:9" ht="16.5" customHeight="1" hidden="1" outlineLevel="1">
      <c r="A204" s="147">
        <v>3635</v>
      </c>
      <c r="B204" s="147">
        <v>5169</v>
      </c>
      <c r="C204" s="243"/>
      <c r="D204" s="180" t="s">
        <v>78</v>
      </c>
      <c r="E204" s="246">
        <v>1000</v>
      </c>
      <c r="F204" s="246">
        <v>1000</v>
      </c>
      <c r="G204" s="288">
        <v>1000</v>
      </c>
      <c r="H204" s="63"/>
      <c r="I204" s="69"/>
    </row>
    <row r="205" spans="1:9" ht="16.5" customHeight="1" hidden="1" outlineLevel="1">
      <c r="A205" s="147">
        <v>3635</v>
      </c>
      <c r="B205" s="147">
        <v>6119</v>
      </c>
      <c r="C205" s="243"/>
      <c r="D205" s="180" t="s">
        <v>122</v>
      </c>
      <c r="E205" s="246">
        <v>0</v>
      </c>
      <c r="F205" s="246">
        <v>0</v>
      </c>
      <c r="G205" s="288">
        <v>0</v>
      </c>
      <c r="H205" s="63"/>
      <c r="I205" s="69"/>
    </row>
    <row r="206" spans="1:9" ht="16.5" customHeight="1" collapsed="1">
      <c r="A206" s="148">
        <v>3635</v>
      </c>
      <c r="B206" s="147"/>
      <c r="C206" s="373" t="s">
        <v>123</v>
      </c>
      <c r="D206" s="359"/>
      <c r="E206" s="245">
        <f>SUM(E204:E205)</f>
        <v>1000</v>
      </c>
      <c r="F206" s="245">
        <f>SUM(F204:F205)</f>
        <v>1000</v>
      </c>
      <c r="G206" s="130">
        <f>SUM(G204:G205)</f>
        <v>1000</v>
      </c>
      <c r="H206" s="63"/>
      <c r="I206" s="69"/>
    </row>
    <row r="207" spans="1:9" ht="16.5" customHeight="1" hidden="1" outlineLevel="1">
      <c r="A207" s="147">
        <v>3639</v>
      </c>
      <c r="B207" s="147">
        <v>5141</v>
      </c>
      <c r="C207" s="243"/>
      <c r="D207" s="180" t="s">
        <v>132</v>
      </c>
      <c r="E207" s="246">
        <v>25000</v>
      </c>
      <c r="F207" s="246">
        <v>25000</v>
      </c>
      <c r="G207" s="288">
        <v>1000</v>
      </c>
      <c r="H207" s="63"/>
      <c r="I207" s="69"/>
    </row>
    <row r="208" spans="1:9" ht="16.5" customHeight="1" hidden="1" outlineLevel="1">
      <c r="A208" s="147">
        <v>3639</v>
      </c>
      <c r="B208" s="147">
        <v>5169</v>
      </c>
      <c r="C208" s="243"/>
      <c r="D208" s="180" t="s">
        <v>78</v>
      </c>
      <c r="E208" s="246">
        <v>25000</v>
      </c>
      <c r="F208" s="246">
        <v>25000</v>
      </c>
      <c r="G208" s="288">
        <v>5000</v>
      </c>
      <c r="H208" s="63"/>
      <c r="I208" s="69"/>
    </row>
    <row r="209" spans="1:9" ht="16.5" customHeight="1" hidden="1" outlineLevel="1">
      <c r="A209" s="147">
        <v>3639</v>
      </c>
      <c r="B209" s="147">
        <v>5362</v>
      </c>
      <c r="C209" s="243"/>
      <c r="D209" s="180" t="s">
        <v>124</v>
      </c>
      <c r="E209" s="246">
        <v>2000</v>
      </c>
      <c r="F209" s="246">
        <v>2000</v>
      </c>
      <c r="G209" s="288">
        <v>2000</v>
      </c>
      <c r="H209" s="63"/>
      <c r="I209" s="69"/>
    </row>
    <row r="210" spans="1:9" ht="15.75" customHeight="1" hidden="1" outlineLevel="1">
      <c r="A210" s="147">
        <v>3639</v>
      </c>
      <c r="B210" s="147">
        <v>6121</v>
      </c>
      <c r="C210" s="243"/>
      <c r="D210" s="180" t="s">
        <v>223</v>
      </c>
      <c r="E210" s="246">
        <v>0</v>
      </c>
      <c r="F210" s="246">
        <v>0</v>
      </c>
      <c r="G210" s="288">
        <v>0</v>
      </c>
      <c r="H210" s="63"/>
      <c r="I210" s="69"/>
    </row>
    <row r="211" spans="1:9" ht="15.75" customHeight="1" hidden="1" outlineLevel="1">
      <c r="A211" s="147">
        <v>3639</v>
      </c>
      <c r="B211" s="147">
        <v>6130</v>
      </c>
      <c r="C211" s="243"/>
      <c r="D211" s="180" t="s">
        <v>125</v>
      </c>
      <c r="E211" s="246">
        <v>0</v>
      </c>
      <c r="F211" s="246">
        <v>0</v>
      </c>
      <c r="G211" s="288">
        <v>0</v>
      </c>
      <c r="H211" s="63"/>
      <c r="I211" s="69"/>
    </row>
    <row r="212" spans="1:9" ht="16.5" customHeight="1" collapsed="1">
      <c r="A212" s="148">
        <v>3639</v>
      </c>
      <c r="B212" s="147"/>
      <c r="C212" s="242" t="s">
        <v>126</v>
      </c>
      <c r="D212" s="181"/>
      <c r="E212" s="245">
        <f>SUM(E207:E211)</f>
        <v>52000</v>
      </c>
      <c r="F212" s="245">
        <f>SUM(F207:F211)</f>
        <v>52000</v>
      </c>
      <c r="G212" s="130">
        <f>SUM(G207:G211)</f>
        <v>8000</v>
      </c>
      <c r="H212" s="69"/>
      <c r="I212" s="280"/>
    </row>
    <row r="213" spans="1:9" ht="16.5" customHeight="1" hidden="1" outlineLevel="1">
      <c r="A213" s="147">
        <v>3721</v>
      </c>
      <c r="B213" s="147">
        <v>5169</v>
      </c>
      <c r="C213" s="243"/>
      <c r="D213" s="180" t="s">
        <v>78</v>
      </c>
      <c r="E213" s="246">
        <v>55000</v>
      </c>
      <c r="F213" s="246">
        <v>55000</v>
      </c>
      <c r="G213" s="288">
        <v>100000</v>
      </c>
      <c r="I213" s="69"/>
    </row>
    <row r="214" spans="1:9" ht="16.5" customHeight="1" collapsed="1">
      <c r="A214" s="148">
        <v>3721</v>
      </c>
      <c r="B214" s="147"/>
      <c r="C214" s="373" t="s">
        <v>127</v>
      </c>
      <c r="D214" s="359"/>
      <c r="E214" s="245">
        <f>SUM(E213)</f>
        <v>55000</v>
      </c>
      <c r="F214" s="245">
        <f>SUM(F213)</f>
        <v>55000</v>
      </c>
      <c r="G214" s="130">
        <f>SUM(G213)</f>
        <v>100000</v>
      </c>
      <c r="H214" s="63"/>
      <c r="I214" s="69"/>
    </row>
    <row r="215" spans="1:9" ht="16.5" customHeight="1" hidden="1" outlineLevel="1">
      <c r="A215" s="147">
        <v>3722</v>
      </c>
      <c r="B215" s="147">
        <v>5137</v>
      </c>
      <c r="C215" s="243"/>
      <c r="D215" s="180" t="s">
        <v>128</v>
      </c>
      <c r="E215" s="246">
        <v>0</v>
      </c>
      <c r="F215" s="246">
        <v>0</v>
      </c>
      <c r="G215" s="288">
        <v>400000</v>
      </c>
      <c r="H215" s="63"/>
      <c r="I215" s="69"/>
    </row>
    <row r="216" spans="1:9" ht="16.5" customHeight="1" hidden="1" outlineLevel="1">
      <c r="A216" s="147">
        <v>3722</v>
      </c>
      <c r="B216" s="147">
        <v>5138</v>
      </c>
      <c r="C216" s="243"/>
      <c r="D216" s="181" t="s">
        <v>129</v>
      </c>
      <c r="E216" s="246">
        <v>5000</v>
      </c>
      <c r="F216" s="246">
        <v>5000</v>
      </c>
      <c r="G216" s="288">
        <v>2000</v>
      </c>
      <c r="H216" s="63"/>
      <c r="I216" s="69"/>
    </row>
    <row r="217" spans="1:9" ht="16.5" customHeight="1" hidden="1" outlineLevel="1">
      <c r="A217" s="147">
        <v>3722</v>
      </c>
      <c r="B217" s="147">
        <v>5139</v>
      </c>
      <c r="C217" s="243"/>
      <c r="D217" s="180" t="s">
        <v>105</v>
      </c>
      <c r="E217" s="246">
        <v>5000</v>
      </c>
      <c r="F217" s="246">
        <v>5000</v>
      </c>
      <c r="G217" s="288">
        <v>130000</v>
      </c>
      <c r="H217" s="63"/>
      <c r="I217" s="69"/>
    </row>
    <row r="218" spans="1:9" ht="16.5" customHeight="1" hidden="1" outlineLevel="1">
      <c r="A218" s="147">
        <v>3722</v>
      </c>
      <c r="B218" s="147">
        <v>5169</v>
      </c>
      <c r="C218" s="243"/>
      <c r="D218" s="180" t="s">
        <v>78</v>
      </c>
      <c r="E218" s="246">
        <v>520000</v>
      </c>
      <c r="F218" s="246">
        <v>520000</v>
      </c>
      <c r="G218" s="288">
        <v>600000</v>
      </c>
      <c r="H218" s="63"/>
      <c r="I218" s="69"/>
    </row>
    <row r="219" spans="1:9" ht="16.5" customHeight="1" hidden="1" outlineLevel="1">
      <c r="A219" s="147">
        <v>3722</v>
      </c>
      <c r="B219" s="147">
        <v>5329</v>
      </c>
      <c r="C219" s="243"/>
      <c r="D219" s="180" t="s">
        <v>277</v>
      </c>
      <c r="E219" s="246">
        <v>0</v>
      </c>
      <c r="F219" s="246">
        <v>31650</v>
      </c>
      <c r="G219" s="288">
        <v>0</v>
      </c>
      <c r="H219" s="63"/>
      <c r="I219" s="69"/>
    </row>
    <row r="220" spans="1:9" ht="16.5" customHeight="1" collapsed="1">
      <c r="A220" s="148">
        <v>3722</v>
      </c>
      <c r="B220" s="147"/>
      <c r="C220" s="373" t="s">
        <v>55</v>
      </c>
      <c r="D220" s="359"/>
      <c r="E220" s="245">
        <f>SUM(E215:E219)</f>
        <v>530000</v>
      </c>
      <c r="F220" s="245">
        <f>SUM(F215:F219)</f>
        <v>561650</v>
      </c>
      <c r="G220" s="130">
        <f>SUM(G215:G219)</f>
        <v>1132000</v>
      </c>
      <c r="H220" s="69"/>
      <c r="I220" s="280"/>
    </row>
    <row r="221" spans="1:9" ht="16.5" customHeight="1" hidden="1" outlineLevel="1">
      <c r="A221" s="147">
        <v>3725</v>
      </c>
      <c r="B221" s="147">
        <v>5139</v>
      </c>
      <c r="C221" s="243"/>
      <c r="D221" s="180" t="s">
        <v>105</v>
      </c>
      <c r="E221" s="246">
        <v>25000</v>
      </c>
      <c r="F221" s="246">
        <v>25000</v>
      </c>
      <c r="G221" s="288">
        <v>20000</v>
      </c>
      <c r="H221" s="63"/>
      <c r="I221" s="69"/>
    </row>
    <row r="222" spans="1:9" ht="16.5" customHeight="1" hidden="1" outlineLevel="1">
      <c r="A222" s="147">
        <v>3725</v>
      </c>
      <c r="B222" s="147">
        <v>5169</v>
      </c>
      <c r="C222" s="243"/>
      <c r="D222" s="180" t="s">
        <v>78</v>
      </c>
      <c r="E222" s="246">
        <v>200000</v>
      </c>
      <c r="F222" s="246">
        <v>300000</v>
      </c>
      <c r="G222" s="288">
        <v>250000</v>
      </c>
      <c r="H222" s="63"/>
      <c r="I222" s="69"/>
    </row>
    <row r="223" spans="1:9" ht="16.5" customHeight="1" collapsed="1">
      <c r="A223" s="148">
        <v>3725</v>
      </c>
      <c r="B223" s="147"/>
      <c r="C223" s="373" t="s">
        <v>56</v>
      </c>
      <c r="D223" s="359"/>
      <c r="E223" s="245">
        <f>SUM(E221:E222)</f>
        <v>225000</v>
      </c>
      <c r="F223" s="245">
        <f>SUM(F221:F222)</f>
        <v>325000</v>
      </c>
      <c r="G223" s="130">
        <f>SUM(G221:G222)</f>
        <v>270000</v>
      </c>
      <c r="H223" s="69"/>
      <c r="I223" s="280"/>
    </row>
    <row r="224" spans="1:9" ht="16.5" customHeight="1" hidden="1" outlineLevel="1">
      <c r="A224" s="147">
        <v>3745</v>
      </c>
      <c r="B224" s="147">
        <v>5021</v>
      </c>
      <c r="C224" s="243"/>
      <c r="D224" s="180" t="s">
        <v>104</v>
      </c>
      <c r="E224" s="246">
        <v>50000</v>
      </c>
      <c r="F224" s="246">
        <v>58000</v>
      </c>
      <c r="G224" s="288">
        <v>30000</v>
      </c>
      <c r="H224" s="63"/>
      <c r="I224" s="69"/>
    </row>
    <row r="225" spans="1:9" ht="16.5" customHeight="1" hidden="1" outlineLevel="1">
      <c r="A225" s="147">
        <v>3745</v>
      </c>
      <c r="B225" s="147">
        <v>5131</v>
      </c>
      <c r="C225" s="243"/>
      <c r="D225" s="180" t="s">
        <v>225</v>
      </c>
      <c r="E225" s="246">
        <v>1000</v>
      </c>
      <c r="F225" s="246">
        <v>1000</v>
      </c>
      <c r="G225" s="288">
        <v>1000</v>
      </c>
      <c r="H225" s="63"/>
      <c r="I225" s="69"/>
    </row>
    <row r="226" spans="1:9" ht="16.5" customHeight="1" hidden="1" outlineLevel="1">
      <c r="A226" s="147">
        <v>3745</v>
      </c>
      <c r="B226" s="147">
        <v>5132</v>
      </c>
      <c r="C226" s="243"/>
      <c r="D226" s="180" t="s">
        <v>130</v>
      </c>
      <c r="E226" s="246">
        <v>10000</v>
      </c>
      <c r="F226" s="246">
        <v>14000</v>
      </c>
      <c r="G226" s="288">
        <v>5000</v>
      </c>
      <c r="H226" s="63"/>
      <c r="I226" s="69"/>
    </row>
    <row r="227" spans="1:9" ht="16.5" customHeight="1" hidden="1" outlineLevel="1">
      <c r="A227" s="147">
        <v>3745</v>
      </c>
      <c r="B227" s="147">
        <v>5137</v>
      </c>
      <c r="C227" s="243"/>
      <c r="D227" s="180" t="s">
        <v>257</v>
      </c>
      <c r="E227" s="246">
        <v>0</v>
      </c>
      <c r="F227" s="246">
        <v>31200</v>
      </c>
      <c r="G227" s="288">
        <v>10000</v>
      </c>
      <c r="H227" s="63"/>
      <c r="I227" s="69"/>
    </row>
    <row r="228" spans="1:9" ht="16.5" customHeight="1" hidden="1" outlineLevel="1">
      <c r="A228" s="147">
        <v>3745</v>
      </c>
      <c r="B228" s="147">
        <v>5139</v>
      </c>
      <c r="C228" s="243"/>
      <c r="D228" s="180" t="s">
        <v>105</v>
      </c>
      <c r="E228" s="246">
        <v>25000</v>
      </c>
      <c r="F228" s="246">
        <v>18800</v>
      </c>
      <c r="G228" s="288">
        <v>20000</v>
      </c>
      <c r="H228" s="63"/>
      <c r="I228" s="69"/>
    </row>
    <row r="229" spans="1:9" ht="16.5" customHeight="1" hidden="1" outlineLevel="1">
      <c r="A229" s="147">
        <v>3745</v>
      </c>
      <c r="B229" s="147">
        <v>5141</v>
      </c>
      <c r="C229" s="243"/>
      <c r="D229" s="180" t="s">
        <v>132</v>
      </c>
      <c r="E229" s="246">
        <v>0</v>
      </c>
      <c r="F229" s="246">
        <v>0</v>
      </c>
      <c r="G229" s="288">
        <v>0</v>
      </c>
      <c r="H229" s="63"/>
      <c r="I229" s="69"/>
    </row>
    <row r="230" spans="1:9" ht="16.5" customHeight="1" hidden="1" outlineLevel="1">
      <c r="A230" s="147">
        <v>3745</v>
      </c>
      <c r="B230" s="147">
        <v>5156</v>
      </c>
      <c r="C230" s="243"/>
      <c r="D230" s="180" t="s">
        <v>133</v>
      </c>
      <c r="E230" s="246">
        <v>45000</v>
      </c>
      <c r="F230" s="246">
        <v>39000</v>
      </c>
      <c r="G230" s="288">
        <v>50000</v>
      </c>
      <c r="H230" s="63"/>
      <c r="I230" s="69"/>
    </row>
    <row r="231" spans="1:9" ht="16.5" customHeight="1" hidden="1" outlineLevel="1">
      <c r="A231" s="147">
        <v>3745</v>
      </c>
      <c r="B231" s="147">
        <v>5169</v>
      </c>
      <c r="C231" s="243"/>
      <c r="D231" s="180" t="s">
        <v>78</v>
      </c>
      <c r="E231" s="246">
        <v>20000</v>
      </c>
      <c r="F231" s="246">
        <v>15000</v>
      </c>
      <c r="G231" s="288">
        <v>20000</v>
      </c>
      <c r="H231" s="63"/>
      <c r="I231" s="69"/>
    </row>
    <row r="232" spans="1:9" ht="16.5" customHeight="1" hidden="1" outlineLevel="1">
      <c r="A232" s="147">
        <v>3745</v>
      </c>
      <c r="B232" s="147">
        <v>5171</v>
      </c>
      <c r="C232" s="243"/>
      <c r="D232" s="180" t="s">
        <v>100</v>
      </c>
      <c r="E232" s="246">
        <v>12000</v>
      </c>
      <c r="F232" s="246">
        <v>33000</v>
      </c>
      <c r="G232" s="288">
        <v>30000</v>
      </c>
      <c r="H232" s="63"/>
      <c r="I232" s="69"/>
    </row>
    <row r="233" spans="1:9" ht="16.5" customHeight="1" hidden="1" outlineLevel="1">
      <c r="A233" s="147">
        <v>3745</v>
      </c>
      <c r="B233" s="147">
        <v>6122</v>
      </c>
      <c r="C233" s="243"/>
      <c r="D233" s="180" t="s">
        <v>238</v>
      </c>
      <c r="E233" s="246">
        <v>0</v>
      </c>
      <c r="F233" s="246">
        <v>0</v>
      </c>
      <c r="G233" s="287">
        <v>0</v>
      </c>
      <c r="H233" s="63"/>
      <c r="I233" s="69"/>
    </row>
    <row r="234" spans="1:9" ht="16.5" customHeight="1" collapsed="1">
      <c r="A234" s="148">
        <v>3745</v>
      </c>
      <c r="B234" s="147"/>
      <c r="C234" s="373" t="s">
        <v>134</v>
      </c>
      <c r="D234" s="359"/>
      <c r="E234" s="245">
        <f>SUM(E224:E233)</f>
        <v>163000</v>
      </c>
      <c r="F234" s="245">
        <f>SUM(F224:F233)</f>
        <v>210000</v>
      </c>
      <c r="G234" s="130">
        <f>SUM(G224:G233)</f>
        <v>166000</v>
      </c>
      <c r="H234" s="63"/>
      <c r="I234" s="69"/>
    </row>
    <row r="235" spans="1:9" ht="16.5" customHeight="1" hidden="1" outlineLevel="1">
      <c r="A235" s="147">
        <v>5213</v>
      </c>
      <c r="B235" s="147">
        <v>5903</v>
      </c>
      <c r="C235" s="243"/>
      <c r="D235" s="180" t="s">
        <v>239</v>
      </c>
      <c r="E235" s="246">
        <v>250000</v>
      </c>
      <c r="F235" s="246">
        <v>250000</v>
      </c>
      <c r="G235" s="288">
        <v>0</v>
      </c>
      <c r="H235" s="63"/>
      <c r="I235" s="69"/>
    </row>
    <row r="236" spans="1:9" ht="16.5" customHeight="1" collapsed="1">
      <c r="A236" s="148">
        <v>5213</v>
      </c>
      <c r="B236" s="147"/>
      <c r="C236" s="373" t="s">
        <v>258</v>
      </c>
      <c r="D236" s="359"/>
      <c r="E236" s="245">
        <f>SUM(E235)</f>
        <v>250000</v>
      </c>
      <c r="F236" s="245">
        <f>SUM(F235)</f>
        <v>250000</v>
      </c>
      <c r="G236" s="130">
        <v>240000</v>
      </c>
      <c r="H236" s="69"/>
      <c r="I236" s="280"/>
    </row>
    <row r="237" spans="1:9" ht="16.5" customHeight="1" hidden="1" outlineLevel="1">
      <c r="A237" s="147">
        <v>5299</v>
      </c>
      <c r="B237" s="147">
        <v>5229</v>
      </c>
      <c r="C237" s="243"/>
      <c r="D237" s="180" t="s">
        <v>278</v>
      </c>
      <c r="E237" s="246">
        <v>0</v>
      </c>
      <c r="F237" s="246">
        <v>20000</v>
      </c>
      <c r="G237" s="300">
        <v>0</v>
      </c>
      <c r="H237" s="63"/>
      <c r="I237" s="69"/>
    </row>
    <row r="238" spans="1:9" ht="16.5" customHeight="1" collapsed="1">
      <c r="A238" s="148">
        <v>5299</v>
      </c>
      <c r="B238" s="147"/>
      <c r="C238" s="373" t="s">
        <v>279</v>
      </c>
      <c r="D238" s="359"/>
      <c r="E238" s="245">
        <f>SUM(E237)</f>
        <v>0</v>
      </c>
      <c r="F238" s="245">
        <f>SUM(F237)</f>
        <v>20000</v>
      </c>
      <c r="G238" s="130">
        <f>SUM(G237)</f>
        <v>0</v>
      </c>
      <c r="H238" s="69"/>
      <c r="I238" s="280"/>
    </row>
    <row r="239" spans="1:9" ht="16.5" customHeight="1" hidden="1" outlineLevel="1">
      <c r="A239" s="147">
        <v>5512</v>
      </c>
      <c r="B239" s="147">
        <v>5139</v>
      </c>
      <c r="C239" s="243"/>
      <c r="D239" s="180" t="s">
        <v>144</v>
      </c>
      <c r="E239" s="246">
        <v>0</v>
      </c>
      <c r="F239" s="246">
        <v>44000</v>
      </c>
      <c r="G239" s="288">
        <v>3000</v>
      </c>
      <c r="H239" s="63"/>
      <c r="I239" s="69"/>
    </row>
    <row r="240" spans="1:9" ht="16.5" customHeight="1" hidden="1" outlineLevel="1">
      <c r="A240" s="147">
        <v>5512</v>
      </c>
      <c r="B240" s="147">
        <v>5154</v>
      </c>
      <c r="C240" s="243"/>
      <c r="D240" s="180" t="s">
        <v>88</v>
      </c>
      <c r="E240" s="246">
        <v>3000</v>
      </c>
      <c r="F240" s="246">
        <v>4000</v>
      </c>
      <c r="G240" s="288">
        <v>4000</v>
      </c>
      <c r="H240" s="63"/>
      <c r="I240" s="69"/>
    </row>
    <row r="241" spans="1:9" ht="16.5" customHeight="1" hidden="1" outlineLevel="1">
      <c r="A241" s="147">
        <v>5512</v>
      </c>
      <c r="B241" s="147">
        <v>5169</v>
      </c>
      <c r="C241" s="243"/>
      <c r="D241" s="180" t="s">
        <v>78</v>
      </c>
      <c r="E241" s="246">
        <v>3000</v>
      </c>
      <c r="F241" s="246">
        <v>2000</v>
      </c>
      <c r="G241" s="288">
        <v>3000</v>
      </c>
      <c r="H241" s="63"/>
      <c r="I241" s="69"/>
    </row>
    <row r="242" spans="1:9" ht="16.5" customHeight="1" hidden="1" outlineLevel="1">
      <c r="A242" s="147">
        <v>5512</v>
      </c>
      <c r="B242" s="147">
        <v>5194</v>
      </c>
      <c r="C242" s="243"/>
      <c r="D242" s="180" t="s">
        <v>107</v>
      </c>
      <c r="E242" s="246">
        <v>4000</v>
      </c>
      <c r="F242" s="246">
        <v>4000</v>
      </c>
      <c r="G242" s="288">
        <v>4000</v>
      </c>
      <c r="H242" s="63"/>
      <c r="I242" s="69"/>
    </row>
    <row r="243" spans="1:9" ht="16.5" customHeight="1" hidden="1" outlineLevel="1">
      <c r="A243" s="147">
        <v>5512</v>
      </c>
      <c r="B243" s="147">
        <v>5321</v>
      </c>
      <c r="C243" s="243"/>
      <c r="D243" s="180" t="s">
        <v>136</v>
      </c>
      <c r="E243" s="246">
        <v>30000</v>
      </c>
      <c r="F243" s="246">
        <v>8000</v>
      </c>
      <c r="G243" s="288">
        <v>30000</v>
      </c>
      <c r="H243" s="63"/>
      <c r="I243" s="69"/>
    </row>
    <row r="244" spans="1:9" ht="16.5" customHeight="1" collapsed="1">
      <c r="A244" s="148">
        <v>5512</v>
      </c>
      <c r="B244" s="147"/>
      <c r="C244" s="373" t="s">
        <v>137</v>
      </c>
      <c r="D244" s="359"/>
      <c r="E244" s="245">
        <f>SUM(E239:E243)</f>
        <v>40000</v>
      </c>
      <c r="F244" s="245">
        <f>SUM(F239:F243)</f>
        <v>62000</v>
      </c>
      <c r="G244" s="130">
        <f>SUM(G239:G243)</f>
        <v>44000</v>
      </c>
      <c r="H244" s="69"/>
      <c r="I244" s="280"/>
    </row>
    <row r="245" spans="1:9" ht="16.5" customHeight="1" hidden="1" outlineLevel="1">
      <c r="A245" s="147">
        <v>6112</v>
      </c>
      <c r="B245" s="147">
        <v>5023</v>
      </c>
      <c r="C245" s="243"/>
      <c r="D245" s="180" t="s">
        <v>138</v>
      </c>
      <c r="E245" s="246">
        <v>900000</v>
      </c>
      <c r="F245" s="246">
        <v>900000</v>
      </c>
      <c r="G245" s="288">
        <v>900000</v>
      </c>
      <c r="H245" s="303"/>
      <c r="I245" s="69"/>
    </row>
    <row r="246" spans="1:9" ht="16.5" customHeight="1" hidden="1" outlineLevel="1">
      <c r="A246" s="147">
        <v>6112</v>
      </c>
      <c r="B246" s="147">
        <v>5031</v>
      </c>
      <c r="C246" s="243"/>
      <c r="D246" s="180" t="s">
        <v>139</v>
      </c>
      <c r="E246" s="246">
        <v>180000</v>
      </c>
      <c r="F246" s="246">
        <v>180000</v>
      </c>
      <c r="G246" s="288">
        <v>180000</v>
      </c>
      <c r="H246" s="63"/>
      <c r="I246" s="69"/>
    </row>
    <row r="247" spans="1:9" ht="16.5" customHeight="1" hidden="1" outlineLevel="1">
      <c r="A247" s="147">
        <v>6112</v>
      </c>
      <c r="B247" s="147">
        <v>5032</v>
      </c>
      <c r="C247" s="243"/>
      <c r="D247" s="180" t="s">
        <v>140</v>
      </c>
      <c r="E247" s="246">
        <v>80000</v>
      </c>
      <c r="F247" s="246">
        <v>80000</v>
      </c>
      <c r="G247" s="288">
        <v>80000</v>
      </c>
      <c r="H247" s="63"/>
      <c r="I247" s="69"/>
    </row>
    <row r="248" spans="1:9" ht="16.5" customHeight="1" hidden="1" outlineLevel="1">
      <c r="A248" s="147">
        <v>6112</v>
      </c>
      <c r="B248" s="147">
        <v>5163</v>
      </c>
      <c r="C248" s="243"/>
      <c r="D248" s="180" t="s">
        <v>169</v>
      </c>
      <c r="E248" s="246">
        <v>6000</v>
      </c>
      <c r="F248" s="246">
        <v>6000</v>
      </c>
      <c r="G248" s="288">
        <v>6000</v>
      </c>
      <c r="H248" s="63"/>
      <c r="I248" s="69"/>
    </row>
    <row r="249" spans="1:9" ht="16.5" customHeight="1" collapsed="1">
      <c r="A249" s="148">
        <v>6112</v>
      </c>
      <c r="B249" s="147"/>
      <c r="C249" s="373" t="s">
        <v>141</v>
      </c>
      <c r="D249" s="359"/>
      <c r="E249" s="245">
        <f>SUM(E245:E248)</f>
        <v>1166000</v>
      </c>
      <c r="F249" s="245">
        <f>SUM(F245:F248)</f>
        <v>1166000</v>
      </c>
      <c r="G249" s="130">
        <f>SUM(G245:G248)</f>
        <v>1166000</v>
      </c>
      <c r="H249" s="69"/>
      <c r="I249" s="280"/>
    </row>
    <row r="250" spans="1:9" ht="16.5" customHeight="1" hidden="1" outlineLevel="1">
      <c r="A250" s="147">
        <v>6114</v>
      </c>
      <c r="B250" s="147">
        <v>5019</v>
      </c>
      <c r="C250" s="243"/>
      <c r="D250" s="180" t="s">
        <v>142</v>
      </c>
      <c r="E250" s="246">
        <v>0</v>
      </c>
      <c r="F250" s="246">
        <v>5000</v>
      </c>
      <c r="G250" s="287">
        <v>5000</v>
      </c>
      <c r="H250" s="63"/>
      <c r="I250" s="69"/>
    </row>
    <row r="251" spans="1:9" ht="16.5" customHeight="1" hidden="1" outlineLevel="1">
      <c r="A251" s="147">
        <v>6114</v>
      </c>
      <c r="B251" s="147">
        <v>5021</v>
      </c>
      <c r="C251" s="243"/>
      <c r="D251" s="180" t="s">
        <v>104</v>
      </c>
      <c r="E251" s="246">
        <v>0</v>
      </c>
      <c r="F251" s="246">
        <v>23400</v>
      </c>
      <c r="G251" s="288">
        <v>20000</v>
      </c>
      <c r="H251" s="63"/>
      <c r="I251" s="69"/>
    </row>
    <row r="252" spans="1:9" ht="16.5" customHeight="1" hidden="1" outlineLevel="1">
      <c r="A252" s="147">
        <v>6114</v>
      </c>
      <c r="B252" s="147">
        <v>5139</v>
      </c>
      <c r="C252" s="243"/>
      <c r="D252" s="180" t="s">
        <v>144</v>
      </c>
      <c r="E252" s="246">
        <v>0</v>
      </c>
      <c r="F252" s="246">
        <v>1000</v>
      </c>
      <c r="G252" s="287">
        <v>0</v>
      </c>
      <c r="H252" s="63"/>
      <c r="I252" s="69"/>
    </row>
    <row r="253" spans="1:9" ht="16.5" customHeight="1" hidden="1" outlineLevel="1">
      <c r="A253" s="147">
        <v>6114</v>
      </c>
      <c r="B253" s="147">
        <v>5161</v>
      </c>
      <c r="C253" s="243"/>
      <c r="D253" s="180" t="s">
        <v>147</v>
      </c>
      <c r="E253" s="246">
        <v>0</v>
      </c>
      <c r="F253" s="246">
        <v>500</v>
      </c>
      <c r="G253" s="287">
        <v>0</v>
      </c>
      <c r="H253" s="63"/>
      <c r="I253" s="69"/>
    </row>
    <row r="254" spans="1:9" ht="16.5" customHeight="1" hidden="1" outlineLevel="1">
      <c r="A254" s="147">
        <v>6114</v>
      </c>
      <c r="B254" s="147">
        <v>5175</v>
      </c>
      <c r="C254" s="243"/>
      <c r="D254" s="180" t="s">
        <v>106</v>
      </c>
      <c r="E254" s="246">
        <v>0</v>
      </c>
      <c r="F254" s="246">
        <v>1100</v>
      </c>
      <c r="G254" s="288">
        <v>5000</v>
      </c>
      <c r="H254" s="63"/>
      <c r="I254" s="69"/>
    </row>
    <row r="255" spans="1:9" ht="16.5" customHeight="1" collapsed="1">
      <c r="A255" s="148">
        <v>6114</v>
      </c>
      <c r="B255" s="147"/>
      <c r="C255" s="373" t="s">
        <v>280</v>
      </c>
      <c r="D255" s="359"/>
      <c r="E255" s="245">
        <f>SUM(E250:E254)</f>
        <v>0</v>
      </c>
      <c r="F255" s="245">
        <f>SUM(F250:F254)</f>
        <v>31000</v>
      </c>
      <c r="G255" s="130">
        <f>SUM(G250:G254)</f>
        <v>30000</v>
      </c>
      <c r="H255" s="69"/>
      <c r="I255" s="280"/>
    </row>
    <row r="256" spans="1:9" ht="16.5" customHeight="1" hidden="1" outlineLevel="1">
      <c r="A256" s="147">
        <v>6171</v>
      </c>
      <c r="B256" s="147">
        <v>5011</v>
      </c>
      <c r="C256" s="243"/>
      <c r="D256" s="180" t="s">
        <v>150</v>
      </c>
      <c r="E256" s="246">
        <v>1050000</v>
      </c>
      <c r="F256" s="246">
        <v>1000000</v>
      </c>
      <c r="G256" s="288">
        <v>1100000</v>
      </c>
      <c r="H256" s="63"/>
      <c r="I256" s="69"/>
    </row>
    <row r="257" spans="1:9" ht="16.5" customHeight="1" hidden="1" outlineLevel="1">
      <c r="A257" s="147">
        <v>6171</v>
      </c>
      <c r="B257" s="147">
        <v>5021</v>
      </c>
      <c r="C257" s="243"/>
      <c r="D257" s="180" t="s">
        <v>104</v>
      </c>
      <c r="E257" s="246">
        <v>90000</v>
      </c>
      <c r="F257" s="246">
        <v>140000</v>
      </c>
      <c r="G257" s="288">
        <v>100000</v>
      </c>
      <c r="H257" s="63"/>
      <c r="I257" s="69"/>
    </row>
    <row r="258" spans="1:9" ht="16.5" customHeight="1" hidden="1" outlineLevel="1">
      <c r="A258" s="147">
        <v>6171</v>
      </c>
      <c r="B258" s="147">
        <v>5031</v>
      </c>
      <c r="C258" s="243"/>
      <c r="D258" s="180" t="s">
        <v>139</v>
      </c>
      <c r="E258" s="246">
        <v>270000</v>
      </c>
      <c r="F258" s="246">
        <v>270000</v>
      </c>
      <c r="G258" s="288">
        <v>270000</v>
      </c>
      <c r="H258" s="63"/>
      <c r="I258" s="69"/>
    </row>
    <row r="259" spans="1:9" ht="16.5" customHeight="1" hidden="1" outlineLevel="1">
      <c r="A259" s="147">
        <v>6171</v>
      </c>
      <c r="B259" s="147">
        <v>5032</v>
      </c>
      <c r="C259" s="243"/>
      <c r="D259" s="180" t="s">
        <v>140</v>
      </c>
      <c r="E259" s="246">
        <v>88000</v>
      </c>
      <c r="F259" s="246">
        <v>88000</v>
      </c>
      <c r="G259" s="288">
        <v>90000</v>
      </c>
      <c r="H259" s="63"/>
      <c r="I259" s="69"/>
    </row>
    <row r="260" spans="1:9" ht="16.5" customHeight="1" hidden="1" outlineLevel="1">
      <c r="A260" s="147">
        <v>6171</v>
      </c>
      <c r="B260" s="147">
        <v>5038</v>
      </c>
      <c r="C260" s="243"/>
      <c r="D260" s="180" t="s">
        <v>151</v>
      </c>
      <c r="E260" s="246">
        <v>5000</v>
      </c>
      <c r="F260" s="246">
        <v>5000</v>
      </c>
      <c r="G260" s="288">
        <v>5000</v>
      </c>
      <c r="H260" s="63"/>
      <c r="I260" s="69"/>
    </row>
    <row r="261" spans="1:9" ht="16.5" customHeight="1" hidden="1" outlineLevel="1">
      <c r="A261" s="147">
        <v>6171</v>
      </c>
      <c r="B261" s="147">
        <v>5041</v>
      </c>
      <c r="C261" s="243"/>
      <c r="D261" s="180" t="s">
        <v>152</v>
      </c>
      <c r="E261" s="246">
        <v>9000</v>
      </c>
      <c r="F261" s="246">
        <v>9000</v>
      </c>
      <c r="G261" s="288">
        <v>9000</v>
      </c>
      <c r="H261" s="63"/>
      <c r="I261" s="69"/>
    </row>
    <row r="262" spans="1:9" ht="16.5" customHeight="1" hidden="1" outlineLevel="1">
      <c r="A262" s="147">
        <v>6171</v>
      </c>
      <c r="B262" s="147">
        <v>5042</v>
      </c>
      <c r="C262" s="243"/>
      <c r="D262" s="180" t="s">
        <v>153</v>
      </c>
      <c r="E262" s="246">
        <v>30000</v>
      </c>
      <c r="F262" s="246">
        <v>31000</v>
      </c>
      <c r="G262" s="288">
        <v>30000</v>
      </c>
      <c r="H262" s="63"/>
      <c r="I262" s="69"/>
    </row>
    <row r="263" spans="1:9" ht="16.5" customHeight="1" hidden="1" outlineLevel="1">
      <c r="A263" s="147">
        <v>6171</v>
      </c>
      <c r="B263" s="147">
        <v>5131</v>
      </c>
      <c r="C263" s="243"/>
      <c r="D263" s="180" t="s">
        <v>225</v>
      </c>
      <c r="E263" s="246">
        <v>2000</v>
      </c>
      <c r="F263" s="246">
        <v>2000</v>
      </c>
      <c r="G263" s="288">
        <v>2000</v>
      </c>
      <c r="H263" s="63"/>
      <c r="I263" s="69"/>
    </row>
    <row r="264" spans="1:9" ht="16.5" customHeight="1" hidden="1" outlineLevel="1">
      <c r="A264" s="147">
        <v>6171</v>
      </c>
      <c r="B264" s="147">
        <v>5132</v>
      </c>
      <c r="C264" s="243"/>
      <c r="D264" s="180" t="s">
        <v>130</v>
      </c>
      <c r="E264" s="246">
        <v>3000</v>
      </c>
      <c r="F264" s="246">
        <v>13000</v>
      </c>
      <c r="G264" s="288">
        <v>3000</v>
      </c>
      <c r="H264" s="63"/>
      <c r="I264" s="69"/>
    </row>
    <row r="265" spans="1:9" ht="16.5" customHeight="1" hidden="1" outlineLevel="1">
      <c r="A265" s="147">
        <v>6171</v>
      </c>
      <c r="B265" s="147">
        <v>5136</v>
      </c>
      <c r="C265" s="243"/>
      <c r="D265" s="180" t="s">
        <v>96</v>
      </c>
      <c r="E265" s="246">
        <v>4000</v>
      </c>
      <c r="F265" s="246">
        <v>4000</v>
      </c>
      <c r="G265" s="289">
        <v>6000</v>
      </c>
      <c r="H265" s="63"/>
      <c r="I265" s="69"/>
    </row>
    <row r="266" spans="1:9" ht="16.5" customHeight="1" hidden="1" outlineLevel="1">
      <c r="A266" s="147">
        <v>6171</v>
      </c>
      <c r="B266" s="147">
        <v>5137</v>
      </c>
      <c r="C266" s="243"/>
      <c r="D266" s="180" t="s">
        <v>92</v>
      </c>
      <c r="E266" s="246">
        <v>25000</v>
      </c>
      <c r="F266" s="246">
        <v>24000</v>
      </c>
      <c r="G266" s="288">
        <v>25000</v>
      </c>
      <c r="H266" s="63"/>
      <c r="I266" s="69"/>
    </row>
    <row r="267" spans="1:9" ht="16.5" customHeight="1" hidden="1" outlineLevel="1">
      <c r="A267" s="147">
        <v>6171</v>
      </c>
      <c r="B267" s="147">
        <v>5139</v>
      </c>
      <c r="C267" s="243"/>
      <c r="D267" s="180" t="s">
        <v>105</v>
      </c>
      <c r="E267" s="246">
        <v>70000</v>
      </c>
      <c r="F267" s="246">
        <v>70000</v>
      </c>
      <c r="G267" s="288">
        <v>50000</v>
      </c>
      <c r="H267" s="63"/>
      <c r="I267" s="69"/>
    </row>
    <row r="268" spans="1:9" ht="16.5" customHeight="1" hidden="1" outlineLevel="1">
      <c r="A268" s="147">
        <v>6171</v>
      </c>
      <c r="B268" s="147">
        <v>5153</v>
      </c>
      <c r="C268" s="243"/>
      <c r="D268" s="180" t="s">
        <v>117</v>
      </c>
      <c r="E268" s="246">
        <v>55000</v>
      </c>
      <c r="F268" s="246">
        <v>55000</v>
      </c>
      <c r="G268" s="288">
        <v>65000</v>
      </c>
      <c r="H268" s="63"/>
      <c r="I268" s="69"/>
    </row>
    <row r="269" spans="1:9" ht="16.5" customHeight="1" hidden="1" outlineLevel="1">
      <c r="A269" s="147">
        <v>6171</v>
      </c>
      <c r="B269" s="147">
        <v>5154</v>
      </c>
      <c r="C269" s="243"/>
      <c r="D269" s="180" t="s">
        <v>88</v>
      </c>
      <c r="E269" s="246">
        <v>40000</v>
      </c>
      <c r="F269" s="246">
        <v>40000</v>
      </c>
      <c r="G269" s="288">
        <v>50000</v>
      </c>
      <c r="H269" s="63"/>
      <c r="I269" s="69"/>
    </row>
    <row r="270" spans="1:9" ht="16.5" customHeight="1" hidden="1" outlineLevel="1">
      <c r="A270" s="147">
        <v>6171</v>
      </c>
      <c r="B270" s="147">
        <v>5161</v>
      </c>
      <c r="C270" s="243"/>
      <c r="D270" s="180" t="s">
        <v>147</v>
      </c>
      <c r="E270" s="246">
        <v>5000</v>
      </c>
      <c r="F270" s="246">
        <v>5000</v>
      </c>
      <c r="G270" s="288">
        <v>5000</v>
      </c>
      <c r="H270" s="63"/>
      <c r="I270" s="69"/>
    </row>
    <row r="271" spans="1:9" ht="16.5" customHeight="1" hidden="1" outlineLevel="1">
      <c r="A271" s="147">
        <v>6171</v>
      </c>
      <c r="B271" s="147">
        <v>5162</v>
      </c>
      <c r="C271" s="243"/>
      <c r="D271" s="180" t="s">
        <v>154</v>
      </c>
      <c r="E271" s="246">
        <v>35000</v>
      </c>
      <c r="F271" s="246">
        <v>35000</v>
      </c>
      <c r="G271" s="288">
        <v>35000</v>
      </c>
      <c r="H271" s="63"/>
      <c r="I271" s="69"/>
    </row>
    <row r="272" spans="1:9" ht="16.5" customHeight="1" hidden="1" outlineLevel="1">
      <c r="A272" s="147">
        <v>6171</v>
      </c>
      <c r="B272" s="147">
        <v>5163</v>
      </c>
      <c r="C272" s="243"/>
      <c r="D272" s="180" t="s">
        <v>169</v>
      </c>
      <c r="E272" s="246">
        <v>20000</v>
      </c>
      <c r="F272" s="246">
        <v>20000</v>
      </c>
      <c r="G272" s="288">
        <v>20000</v>
      </c>
      <c r="H272" s="63"/>
      <c r="I272" s="69"/>
    </row>
    <row r="273" spans="1:9" ht="16.5" customHeight="1" hidden="1" outlineLevel="1">
      <c r="A273" s="147">
        <v>6171</v>
      </c>
      <c r="B273" s="147">
        <v>5166</v>
      </c>
      <c r="C273" s="243"/>
      <c r="D273" s="180" t="s">
        <v>155</v>
      </c>
      <c r="E273" s="246">
        <v>100000</v>
      </c>
      <c r="F273" s="246">
        <v>100000</v>
      </c>
      <c r="G273" s="288">
        <v>55000</v>
      </c>
      <c r="H273" s="63"/>
      <c r="I273" s="69"/>
    </row>
    <row r="274" spans="1:9" ht="16.5" customHeight="1" hidden="1" outlineLevel="1">
      <c r="A274" s="147">
        <v>6171</v>
      </c>
      <c r="B274" s="147">
        <v>5167</v>
      </c>
      <c r="C274" s="243"/>
      <c r="D274" s="180" t="s">
        <v>156</v>
      </c>
      <c r="E274" s="246">
        <v>10000</v>
      </c>
      <c r="F274" s="246">
        <v>10000</v>
      </c>
      <c r="G274" s="288">
        <v>5000</v>
      </c>
      <c r="H274" s="63"/>
      <c r="I274" s="69"/>
    </row>
    <row r="275" spans="1:9" ht="16.5" customHeight="1" hidden="1" outlineLevel="1">
      <c r="A275" s="147">
        <v>6171</v>
      </c>
      <c r="B275" s="147">
        <v>5168</v>
      </c>
      <c r="C275" s="243"/>
      <c r="D275" s="180" t="s">
        <v>157</v>
      </c>
      <c r="E275" s="246">
        <v>60000</v>
      </c>
      <c r="F275" s="246">
        <v>60000</v>
      </c>
      <c r="G275" s="288">
        <v>40000</v>
      </c>
      <c r="H275" s="63"/>
      <c r="I275" s="69"/>
    </row>
    <row r="276" spans="1:9" ht="16.5" customHeight="1" hidden="1" outlineLevel="1">
      <c r="A276" s="147">
        <v>6171</v>
      </c>
      <c r="B276" s="147">
        <v>5169</v>
      </c>
      <c r="C276" s="243"/>
      <c r="D276" s="180" t="s">
        <v>78</v>
      </c>
      <c r="E276" s="246">
        <v>120000</v>
      </c>
      <c r="F276" s="246">
        <v>231000</v>
      </c>
      <c r="G276" s="288">
        <v>140000</v>
      </c>
      <c r="H276" s="63"/>
      <c r="I276" s="69"/>
    </row>
    <row r="277" spans="1:9" ht="16.5" customHeight="1" hidden="1" outlineLevel="1">
      <c r="A277" s="147">
        <v>6171</v>
      </c>
      <c r="B277" s="147">
        <v>5171</v>
      </c>
      <c r="C277" s="243"/>
      <c r="D277" s="180" t="s">
        <v>100</v>
      </c>
      <c r="E277" s="246">
        <v>5000</v>
      </c>
      <c r="F277" s="246">
        <v>5000</v>
      </c>
      <c r="G277" s="288">
        <v>5000</v>
      </c>
      <c r="H277" s="63"/>
      <c r="I277" s="69"/>
    </row>
    <row r="278" spans="1:9" ht="16.5" customHeight="1" hidden="1" outlineLevel="1">
      <c r="A278" s="147">
        <v>6171</v>
      </c>
      <c r="B278" s="147">
        <v>5172</v>
      </c>
      <c r="C278" s="243"/>
      <c r="D278" s="180" t="s">
        <v>159</v>
      </c>
      <c r="E278" s="246">
        <v>10000</v>
      </c>
      <c r="F278" s="246">
        <v>30000</v>
      </c>
      <c r="G278" s="288">
        <v>30000</v>
      </c>
      <c r="H278" s="63"/>
      <c r="I278" s="69"/>
    </row>
    <row r="279" spans="1:9" ht="16.5" customHeight="1" hidden="1" outlineLevel="1">
      <c r="A279" s="147">
        <v>6171</v>
      </c>
      <c r="B279" s="147">
        <v>5173</v>
      </c>
      <c r="C279" s="243"/>
      <c r="D279" s="180" t="s">
        <v>145</v>
      </c>
      <c r="E279" s="246">
        <v>10000</v>
      </c>
      <c r="F279" s="246">
        <v>10000</v>
      </c>
      <c r="G279" s="288">
        <v>5000</v>
      </c>
      <c r="H279" s="63"/>
      <c r="I279" s="69"/>
    </row>
    <row r="280" spans="1:9" ht="16.5" customHeight="1" hidden="1" outlineLevel="1">
      <c r="A280" s="147">
        <v>6171</v>
      </c>
      <c r="B280" s="147">
        <v>5175</v>
      </c>
      <c r="C280" s="243"/>
      <c r="D280" s="180" t="s">
        <v>106</v>
      </c>
      <c r="E280" s="246">
        <v>6000</v>
      </c>
      <c r="F280" s="246">
        <v>6000</v>
      </c>
      <c r="G280" s="288">
        <v>6000</v>
      </c>
      <c r="H280" s="63"/>
      <c r="I280" s="69"/>
    </row>
    <row r="281" spans="1:9" ht="16.5" customHeight="1" hidden="1" outlineLevel="1">
      <c r="A281" s="147">
        <v>6171</v>
      </c>
      <c r="B281" s="147">
        <v>5179</v>
      </c>
      <c r="C281" s="243"/>
      <c r="D281" s="180" t="s">
        <v>160</v>
      </c>
      <c r="E281" s="246">
        <v>5000</v>
      </c>
      <c r="F281" s="246">
        <v>5000</v>
      </c>
      <c r="G281" s="288">
        <v>5000</v>
      </c>
      <c r="H281" s="63"/>
      <c r="I281" s="69"/>
    </row>
    <row r="282" spans="1:9" ht="16.5" customHeight="1" hidden="1" outlineLevel="1">
      <c r="A282" s="147">
        <v>6171</v>
      </c>
      <c r="B282" s="147">
        <v>5182</v>
      </c>
      <c r="C282" s="243"/>
      <c r="D282" s="180" t="s">
        <v>161</v>
      </c>
      <c r="E282" s="246">
        <v>40000</v>
      </c>
      <c r="F282" s="246">
        <v>40000</v>
      </c>
      <c r="G282" s="288">
        <v>20000</v>
      </c>
      <c r="H282" s="63"/>
      <c r="I282" s="69"/>
    </row>
    <row r="283" spans="1:9" ht="16.5" customHeight="1" hidden="1" outlineLevel="1">
      <c r="A283" s="147">
        <v>6171</v>
      </c>
      <c r="B283" s="147">
        <v>5221</v>
      </c>
      <c r="C283" s="243"/>
      <c r="D283" s="180" t="s">
        <v>162</v>
      </c>
      <c r="E283" s="246">
        <v>35000</v>
      </c>
      <c r="F283" s="246">
        <v>35000</v>
      </c>
      <c r="G283" s="288">
        <v>15000</v>
      </c>
      <c r="H283" s="63"/>
      <c r="I283" s="69"/>
    </row>
    <row r="284" spans="1:9" ht="16.5" customHeight="1" hidden="1" outlineLevel="1">
      <c r="A284" s="147">
        <v>6171</v>
      </c>
      <c r="B284" s="147">
        <v>5223</v>
      </c>
      <c r="C284" s="243"/>
      <c r="D284" s="180" t="s">
        <v>163</v>
      </c>
      <c r="E284" s="246">
        <v>1000</v>
      </c>
      <c r="F284" s="246">
        <v>1000</v>
      </c>
      <c r="G284" s="288">
        <v>1000</v>
      </c>
      <c r="H284" s="63"/>
      <c r="I284" s="69"/>
    </row>
    <row r="285" spans="1:9" ht="16.5" customHeight="1" hidden="1" outlineLevel="1">
      <c r="A285" s="147">
        <v>6171</v>
      </c>
      <c r="B285" s="147">
        <v>5229</v>
      </c>
      <c r="C285" s="243"/>
      <c r="D285" s="180" t="s">
        <v>164</v>
      </c>
      <c r="E285" s="246">
        <v>20000</v>
      </c>
      <c r="F285" s="246">
        <v>20000</v>
      </c>
      <c r="G285" s="288">
        <v>15000</v>
      </c>
      <c r="H285" s="63"/>
      <c r="I285" s="69"/>
    </row>
    <row r="286" spans="1:9" ht="16.5" customHeight="1" hidden="1" outlineLevel="1">
      <c r="A286" s="147">
        <v>6171</v>
      </c>
      <c r="B286" s="147">
        <v>5321</v>
      </c>
      <c r="C286" s="243"/>
      <c r="D286" s="180" t="s">
        <v>136</v>
      </c>
      <c r="E286" s="246">
        <v>20000</v>
      </c>
      <c r="F286" s="246">
        <v>20000</v>
      </c>
      <c r="G286" s="288">
        <v>20000</v>
      </c>
      <c r="H286" s="63"/>
      <c r="I286" s="69"/>
    </row>
    <row r="287" spans="1:9" ht="16.5" customHeight="1" hidden="1" outlineLevel="1">
      <c r="A287" s="147">
        <v>6171</v>
      </c>
      <c r="B287" s="147">
        <v>5329</v>
      </c>
      <c r="C287" s="243"/>
      <c r="D287" s="180" t="s">
        <v>165</v>
      </c>
      <c r="E287" s="246">
        <v>50000</v>
      </c>
      <c r="F287" s="246">
        <v>51500</v>
      </c>
      <c r="G287" s="288">
        <v>50000</v>
      </c>
      <c r="H287" s="63"/>
      <c r="I287" s="69"/>
    </row>
    <row r="288" spans="1:9" ht="15" customHeight="1" hidden="1" outlineLevel="1">
      <c r="A288" s="147">
        <v>6171</v>
      </c>
      <c r="B288" s="147">
        <v>5361</v>
      </c>
      <c r="C288" s="243"/>
      <c r="D288" s="180" t="s">
        <v>166</v>
      </c>
      <c r="E288" s="246">
        <v>1000</v>
      </c>
      <c r="F288" s="246">
        <v>1000</v>
      </c>
      <c r="G288" s="288">
        <v>1000</v>
      </c>
      <c r="H288" s="63"/>
      <c r="I288" s="69"/>
    </row>
    <row r="289" spans="1:13" ht="16.5" customHeight="1" hidden="1" outlineLevel="1">
      <c r="A289" s="147">
        <v>6171</v>
      </c>
      <c r="B289" s="147">
        <v>5362</v>
      </c>
      <c r="C289" s="243"/>
      <c r="D289" s="180" t="s">
        <v>124</v>
      </c>
      <c r="E289" s="246">
        <v>7500</v>
      </c>
      <c r="F289" s="246">
        <v>7500</v>
      </c>
      <c r="G289" s="288">
        <v>10000</v>
      </c>
      <c r="H289" s="63"/>
      <c r="I289" s="69"/>
      <c r="M289" s="53"/>
    </row>
    <row r="290" spans="1:13" ht="16.5" customHeight="1" hidden="1" outlineLevel="1">
      <c r="A290" s="147">
        <v>6171</v>
      </c>
      <c r="B290" s="147">
        <v>5424</v>
      </c>
      <c r="C290" s="243"/>
      <c r="D290" s="180" t="s">
        <v>167</v>
      </c>
      <c r="E290" s="246">
        <v>10000</v>
      </c>
      <c r="F290" s="246">
        <v>10000</v>
      </c>
      <c r="G290" s="288">
        <v>0</v>
      </c>
      <c r="H290" s="63"/>
      <c r="I290" s="69"/>
      <c r="M290" s="53"/>
    </row>
    <row r="291" spans="1:9" ht="16.5" customHeight="1" hidden="1" outlineLevel="1">
      <c r="A291" s="147">
        <v>6171</v>
      </c>
      <c r="B291" s="147">
        <v>5499</v>
      </c>
      <c r="C291" s="243"/>
      <c r="D291" s="180" t="s">
        <v>228</v>
      </c>
      <c r="E291" s="246">
        <v>1000</v>
      </c>
      <c r="F291" s="246">
        <v>1000</v>
      </c>
      <c r="G291" s="288">
        <v>1000</v>
      </c>
      <c r="H291" s="63"/>
      <c r="I291" s="69"/>
    </row>
    <row r="292" spans="1:9" ht="16.5" customHeight="1" hidden="1" outlineLevel="1">
      <c r="A292" s="147">
        <v>6171</v>
      </c>
      <c r="B292" s="147">
        <v>6121</v>
      </c>
      <c r="C292" s="243"/>
      <c r="D292" s="180" t="s">
        <v>168</v>
      </c>
      <c r="E292" s="246">
        <v>0</v>
      </c>
      <c r="F292" s="246">
        <v>0</v>
      </c>
      <c r="G292" s="287">
        <v>0</v>
      </c>
      <c r="H292" s="63"/>
      <c r="I292" s="69"/>
    </row>
    <row r="293" spans="1:9" ht="16.5" customHeight="1" collapsed="1">
      <c r="A293" s="148">
        <v>6171</v>
      </c>
      <c r="B293" s="147"/>
      <c r="C293" s="373" t="s">
        <v>59</v>
      </c>
      <c r="D293" s="359"/>
      <c r="E293" s="245">
        <f>SUM(E256:E292)</f>
        <v>2312500</v>
      </c>
      <c r="F293" s="245">
        <f>SUM(F256:F292)</f>
        <v>2455000</v>
      </c>
      <c r="G293" s="130">
        <f>SUM(G256:G292)</f>
        <v>2289000</v>
      </c>
      <c r="H293" s="63"/>
      <c r="I293" s="69"/>
    </row>
    <row r="294" spans="1:9" ht="16.5" customHeight="1" hidden="1" outlineLevel="1">
      <c r="A294" s="147">
        <v>6310</v>
      </c>
      <c r="B294" s="147">
        <v>5141</v>
      </c>
      <c r="C294" s="243"/>
      <c r="D294" s="180" t="s">
        <v>132</v>
      </c>
      <c r="E294" s="246">
        <v>10000</v>
      </c>
      <c r="F294" s="246">
        <v>10000</v>
      </c>
      <c r="G294" s="288">
        <v>10000</v>
      </c>
      <c r="H294" s="63"/>
      <c r="I294" s="69"/>
    </row>
    <row r="295" spans="1:9" ht="16.5" customHeight="1" hidden="1" outlineLevel="1">
      <c r="A295" s="147">
        <v>6310</v>
      </c>
      <c r="B295" s="147">
        <v>5163</v>
      </c>
      <c r="C295" s="243"/>
      <c r="D295" s="180" t="s">
        <v>169</v>
      </c>
      <c r="E295" s="246">
        <v>25000</v>
      </c>
      <c r="F295" s="246">
        <v>25000</v>
      </c>
      <c r="G295" s="288">
        <v>25000</v>
      </c>
      <c r="H295" s="63"/>
      <c r="I295" s="69"/>
    </row>
    <row r="296" spans="1:9" ht="16.5" customHeight="1" collapsed="1">
      <c r="A296" s="148">
        <v>6310</v>
      </c>
      <c r="B296" s="147"/>
      <c r="C296" s="373" t="s">
        <v>62</v>
      </c>
      <c r="D296" s="359"/>
      <c r="E296" s="245">
        <f>SUM(E294:E295)</f>
        <v>35000</v>
      </c>
      <c r="F296" s="245">
        <f>SUM(F294:F295)</f>
        <v>35000</v>
      </c>
      <c r="G296" s="130">
        <f>SUM(G294:G295)</f>
        <v>35000</v>
      </c>
      <c r="H296" s="69"/>
      <c r="I296" s="280"/>
    </row>
    <row r="297" spans="1:9" ht="16.5" customHeight="1" hidden="1" outlineLevel="1">
      <c r="A297" s="147">
        <v>6310</v>
      </c>
      <c r="B297" s="147">
        <v>5163</v>
      </c>
      <c r="C297" s="243"/>
      <c r="D297" s="180" t="s">
        <v>169</v>
      </c>
      <c r="E297" s="246">
        <v>70000</v>
      </c>
      <c r="F297" s="246">
        <v>70000</v>
      </c>
      <c r="G297" s="288">
        <v>70000</v>
      </c>
      <c r="H297" s="63"/>
      <c r="I297" s="69"/>
    </row>
    <row r="298" spans="1:9" ht="16.5" customHeight="1" collapsed="1">
      <c r="A298" s="148">
        <v>6320</v>
      </c>
      <c r="B298" s="147"/>
      <c r="C298" s="373" t="s">
        <v>170</v>
      </c>
      <c r="D298" s="359"/>
      <c r="E298" s="245">
        <f>SUM(E297)</f>
        <v>70000</v>
      </c>
      <c r="F298" s="245">
        <f>SUM(F297)</f>
        <v>70000</v>
      </c>
      <c r="G298" s="130">
        <f>SUM(G297)</f>
        <v>70000</v>
      </c>
      <c r="H298" s="69"/>
      <c r="I298" s="280"/>
    </row>
    <row r="299" spans="1:9" ht="16.5" customHeight="1" hidden="1" outlineLevel="1">
      <c r="A299" s="147">
        <v>6330</v>
      </c>
      <c r="B299" s="147">
        <v>5342</v>
      </c>
      <c r="C299" s="243"/>
      <c r="D299" s="180" t="s">
        <v>229</v>
      </c>
      <c r="E299" s="246">
        <v>60000</v>
      </c>
      <c r="F299" s="246">
        <v>60000</v>
      </c>
      <c r="G299" s="289">
        <v>60000</v>
      </c>
      <c r="H299" s="63"/>
      <c r="I299" s="69"/>
    </row>
    <row r="300" spans="1:9" ht="16.5" customHeight="1" hidden="1" outlineLevel="1">
      <c r="A300" s="147">
        <v>6330</v>
      </c>
      <c r="B300" s="147">
        <v>5345</v>
      </c>
      <c r="C300" s="243"/>
      <c r="D300" s="180" t="s">
        <v>171</v>
      </c>
      <c r="E300" s="246">
        <v>0</v>
      </c>
      <c r="F300" s="246">
        <v>0</v>
      </c>
      <c r="G300" s="289">
        <v>0</v>
      </c>
      <c r="H300" s="63"/>
      <c r="I300" s="69"/>
    </row>
    <row r="301" spans="1:9" ht="16.5" customHeight="1" collapsed="1">
      <c r="A301" s="148">
        <v>6330</v>
      </c>
      <c r="B301" s="147"/>
      <c r="C301" s="373" t="s">
        <v>172</v>
      </c>
      <c r="D301" s="359"/>
      <c r="E301" s="245">
        <f>SUM(E299:E300)</f>
        <v>60000</v>
      </c>
      <c r="F301" s="245">
        <f>SUM(F299:F300)</f>
        <v>60000</v>
      </c>
      <c r="G301" s="130">
        <f>SUM(G299:G300)</f>
        <v>60000</v>
      </c>
      <c r="H301" s="69"/>
      <c r="I301" s="280"/>
    </row>
    <row r="302" spans="1:9" ht="16.5" customHeight="1" hidden="1" outlineLevel="1">
      <c r="A302" s="147">
        <v>6399</v>
      </c>
      <c r="B302" s="147">
        <v>5362</v>
      </c>
      <c r="C302" s="243"/>
      <c r="D302" s="180" t="s">
        <v>124</v>
      </c>
      <c r="E302" s="246">
        <v>80000</v>
      </c>
      <c r="F302" s="246">
        <v>80000</v>
      </c>
      <c r="G302" s="288">
        <v>20000</v>
      </c>
      <c r="H302" s="63"/>
      <c r="I302" s="69"/>
    </row>
    <row r="303" spans="1:9" ht="16.5" customHeight="1" hidden="1" outlineLevel="1">
      <c r="A303" s="147">
        <v>6399</v>
      </c>
      <c r="B303" s="147">
        <v>5364</v>
      </c>
      <c r="C303" s="243"/>
      <c r="D303" s="180" t="s">
        <v>251</v>
      </c>
      <c r="E303" s="246">
        <v>0</v>
      </c>
      <c r="F303" s="246">
        <v>0</v>
      </c>
      <c r="G303" s="287">
        <v>0</v>
      </c>
      <c r="H303" s="63"/>
      <c r="I303" s="69"/>
    </row>
    <row r="304" spans="1:9" ht="16.5" customHeight="1" hidden="1" outlineLevel="1">
      <c r="A304" s="147">
        <v>6399</v>
      </c>
      <c r="B304" s="147">
        <v>5365</v>
      </c>
      <c r="C304" s="243"/>
      <c r="D304" s="180" t="s">
        <v>173</v>
      </c>
      <c r="E304" s="246">
        <v>100000</v>
      </c>
      <c r="F304" s="246">
        <v>100000</v>
      </c>
      <c r="G304" s="288">
        <v>100000</v>
      </c>
      <c r="H304" s="63"/>
      <c r="I304" s="69"/>
    </row>
    <row r="305" spans="1:9" ht="16.5" customHeight="1" collapsed="1">
      <c r="A305" s="148">
        <v>6399</v>
      </c>
      <c r="B305" s="147"/>
      <c r="C305" s="373" t="s">
        <v>174</v>
      </c>
      <c r="D305" s="359"/>
      <c r="E305" s="245">
        <f>SUM(E302:E304)</f>
        <v>180000</v>
      </c>
      <c r="F305" s="245">
        <f>SUM(F302:F304)</f>
        <v>180000</v>
      </c>
      <c r="G305" s="130">
        <f>SUM(G302:G304)</f>
        <v>120000</v>
      </c>
      <c r="H305" s="69"/>
      <c r="I305" s="69"/>
    </row>
    <row r="306" spans="1:9" ht="16.5" customHeight="1" hidden="1" outlineLevel="1">
      <c r="A306" s="147">
        <v>6402</v>
      </c>
      <c r="B306" s="147">
        <v>5364</v>
      </c>
      <c r="C306" s="243"/>
      <c r="D306" s="180" t="s">
        <v>175</v>
      </c>
      <c r="E306" s="246">
        <v>10700</v>
      </c>
      <c r="F306" s="246">
        <v>10700</v>
      </c>
      <c r="G306" s="288">
        <v>0</v>
      </c>
      <c r="H306" s="63"/>
      <c r="I306" s="69"/>
    </row>
    <row r="307" spans="1:9" ht="16.5" customHeight="1" collapsed="1">
      <c r="A307" s="148">
        <v>6402</v>
      </c>
      <c r="B307" s="147"/>
      <c r="C307" s="373" t="s">
        <v>176</v>
      </c>
      <c r="D307" s="359"/>
      <c r="E307" s="245">
        <f>SUM(E306)</f>
        <v>10700</v>
      </c>
      <c r="F307" s="245">
        <f>SUM(F306)</f>
        <v>10700</v>
      </c>
      <c r="G307" s="130">
        <f>SUM(G306)</f>
        <v>0</v>
      </c>
      <c r="H307" s="69"/>
      <c r="I307" s="69"/>
    </row>
    <row r="308" spans="1:9" ht="16.5" customHeight="1" hidden="1" outlineLevel="1">
      <c r="A308" s="147">
        <v>6409</v>
      </c>
      <c r="B308" s="147">
        <v>5169</v>
      </c>
      <c r="C308" s="243"/>
      <c r="D308" s="180" t="s">
        <v>78</v>
      </c>
      <c r="E308" s="246">
        <v>300000</v>
      </c>
      <c r="F308" s="246">
        <v>4617271</v>
      </c>
      <c r="G308" s="288">
        <v>400803</v>
      </c>
      <c r="H308" s="63"/>
      <c r="I308" s="69"/>
    </row>
    <row r="309" spans="1:9" ht="16.5" customHeight="1" hidden="1" outlineLevel="1">
      <c r="A309" s="147">
        <v>6409</v>
      </c>
      <c r="B309" s="147">
        <v>5171</v>
      </c>
      <c r="C309" s="243"/>
      <c r="D309" s="180" t="s">
        <v>79</v>
      </c>
      <c r="E309" s="246">
        <v>0</v>
      </c>
      <c r="F309" s="246">
        <v>0</v>
      </c>
      <c r="G309" s="287">
        <v>0</v>
      </c>
      <c r="H309" s="63"/>
      <c r="I309" s="69"/>
    </row>
    <row r="310" spans="1:9" ht="16.5" customHeight="1" hidden="1" outlineLevel="1">
      <c r="A310" s="147">
        <v>6409</v>
      </c>
      <c r="B310" s="147">
        <v>5903</v>
      </c>
      <c r="C310" s="243"/>
      <c r="D310" s="180" t="s">
        <v>239</v>
      </c>
      <c r="E310" s="246">
        <v>0</v>
      </c>
      <c r="F310" s="246">
        <v>0</v>
      </c>
      <c r="G310" s="287">
        <v>0</v>
      </c>
      <c r="H310" s="63"/>
      <c r="I310" s="69"/>
    </row>
    <row r="311" spans="1:9" ht="16.5" customHeight="1" hidden="1" outlineLevel="1">
      <c r="A311" s="147">
        <v>6409</v>
      </c>
      <c r="B311" s="147">
        <v>5909</v>
      </c>
      <c r="C311" s="243"/>
      <c r="D311" s="180" t="s">
        <v>230</v>
      </c>
      <c r="E311" s="246">
        <v>0</v>
      </c>
      <c r="F311" s="246">
        <v>10400</v>
      </c>
      <c r="G311" s="287">
        <v>0</v>
      </c>
      <c r="H311" s="63"/>
      <c r="I311" s="69"/>
    </row>
    <row r="312" spans="1:9" ht="16.5" customHeight="1" collapsed="1" thickBot="1">
      <c r="A312" s="150">
        <v>6409</v>
      </c>
      <c r="B312" s="158"/>
      <c r="C312" s="393" t="s">
        <v>179</v>
      </c>
      <c r="D312" s="394"/>
      <c r="E312" s="245">
        <f>SUM(E308:E311)</f>
        <v>300000</v>
      </c>
      <c r="F312" s="245">
        <f>SUM(F308:F311)</f>
        <v>4627671</v>
      </c>
      <c r="G312" s="130">
        <f>SUM(G308:G311)</f>
        <v>400803</v>
      </c>
      <c r="H312" s="63"/>
      <c r="I312" s="69"/>
    </row>
    <row r="313" spans="1:9" ht="16.5" customHeight="1" thickBot="1">
      <c r="A313" s="395" t="s">
        <v>294</v>
      </c>
      <c r="B313" s="396"/>
      <c r="C313" s="396"/>
      <c r="D313" s="397"/>
      <c r="E313" s="323">
        <f>E312+E307+E305+E301+E296+E293+E298+E255+E249+E244+E238+E236+E234+E223+E220+E214+E212+E206+E203+E201+E197+E188+E180+E174+E166+E158+E155+E152+E149+E145+E137+E125+E119+E117+E109+E103</f>
        <v>12641700</v>
      </c>
      <c r="F313" s="323">
        <f>F312+F307+F305+F301+F298+F296+F293+F255+F249+F244+F238+F236+F234+F223+F220+F214+F212+F206+F203+F201+F197+F188+F180+F174+F166+F158+F155+F152+F149+F145+F137+F125+F119+F117+F109+F103</f>
        <v>17432701</v>
      </c>
      <c r="G313" s="324">
        <f>G312+G307+G305+G301+G298+G296+G293+G255+G249+G244+G238+G236+G234+G223+G220+G214+G212+G206+G203+G201+G197+G188+G180+G174+G166+G158+G155+G152+G149+G145+G139+G137+G125+G119+G117+G109+G103+G317</f>
        <v>27584803</v>
      </c>
      <c r="H313" s="63"/>
      <c r="I313" s="69"/>
    </row>
    <row r="314" spans="1:9" ht="17.25" customHeight="1" thickBot="1">
      <c r="A314" s="43"/>
      <c r="B314" s="43"/>
      <c r="C314" s="43"/>
      <c r="H314" s="69"/>
      <c r="I314" s="69"/>
    </row>
    <row r="315" spans="1:9" ht="15.75" thickBot="1">
      <c r="A315" s="292" t="s">
        <v>291</v>
      </c>
      <c r="B315" s="292"/>
      <c r="C315" s="293"/>
      <c r="D315" s="293"/>
      <c r="E315" s="294"/>
      <c r="F315" s="294"/>
      <c r="G315" s="279"/>
      <c r="H315" s="63"/>
      <c r="I315" s="69"/>
    </row>
    <row r="316" spans="1:9" ht="15">
      <c r="A316" s="291">
        <v>8124</v>
      </c>
      <c r="B316" s="386" t="s">
        <v>235</v>
      </c>
      <c r="C316" s="387"/>
      <c r="D316" s="387"/>
      <c r="E316" s="98"/>
      <c r="F316" s="98"/>
      <c r="G316" s="215">
        <v>180000</v>
      </c>
      <c r="H316" s="255"/>
      <c r="I316" s="69"/>
    </row>
    <row r="317" spans="1:9" ht="15.75" thickBot="1">
      <c r="A317" s="390" t="s">
        <v>253</v>
      </c>
      <c r="B317" s="391"/>
      <c r="C317" s="391"/>
      <c r="D317" s="392"/>
      <c r="E317" s="216"/>
      <c r="F317" s="217"/>
      <c r="G317" s="218">
        <f>SUM(G314:G316)</f>
        <v>180000</v>
      </c>
      <c r="H317" s="255"/>
      <c r="I317" s="69"/>
    </row>
    <row r="318" spans="1:9" ht="15.75" thickBot="1">
      <c r="A318" s="236"/>
      <c r="B318" s="236"/>
      <c r="C318" s="64"/>
      <c r="D318" s="237"/>
      <c r="E318" s="69"/>
      <c r="F318" s="69"/>
      <c r="G318" s="69"/>
      <c r="H318" s="255"/>
      <c r="I318" s="69"/>
    </row>
    <row r="319" spans="1:9" ht="15">
      <c r="A319" s="219" t="s">
        <v>265</v>
      </c>
      <c r="B319" s="220"/>
      <c r="C319" s="220"/>
      <c r="D319" s="220"/>
      <c r="E319" s="313"/>
      <c r="F319" s="313"/>
      <c r="G319" s="315">
        <f>G82</f>
        <v>18584803</v>
      </c>
      <c r="H319" s="256"/>
      <c r="I319" s="69"/>
    </row>
    <row r="320" spans="1:9" ht="15">
      <c r="A320" s="221" t="s">
        <v>292</v>
      </c>
      <c r="B320" s="222"/>
      <c r="C320" s="222"/>
      <c r="D320" s="222"/>
      <c r="E320" s="314"/>
      <c r="F320" s="388" t="s">
        <v>293</v>
      </c>
      <c r="G320" s="389"/>
      <c r="H320" s="64"/>
      <c r="I320" s="69"/>
    </row>
    <row r="321" spans="1:7" ht="15">
      <c r="A321" s="223" t="s">
        <v>284</v>
      </c>
      <c r="B321" s="224"/>
      <c r="C321" s="224"/>
      <c r="D321" s="224"/>
      <c r="E321" s="308"/>
      <c r="F321" s="295"/>
      <c r="G321" s="296">
        <v>27584803</v>
      </c>
    </row>
    <row r="322" spans="1:7" ht="15.75" thickBot="1">
      <c r="A322" s="225" t="s">
        <v>264</v>
      </c>
      <c r="B322" s="226"/>
      <c r="C322" s="226"/>
      <c r="D322" s="226"/>
      <c r="E322" s="297"/>
      <c r="F322" s="298"/>
      <c r="G322" s="299">
        <v>0</v>
      </c>
    </row>
    <row r="323" spans="1:7" ht="15">
      <c r="A323" s="316"/>
      <c r="B323" s="316"/>
      <c r="C323" s="316"/>
      <c r="D323" s="316"/>
      <c r="E323" s="71"/>
      <c r="F323" s="72"/>
      <c r="G323" s="71"/>
    </row>
    <row r="324" spans="1:9" ht="17.25" customHeight="1">
      <c r="A324" s="330" t="s">
        <v>67</v>
      </c>
      <c r="B324" s="330"/>
      <c r="C324" s="330"/>
      <c r="D324" s="330"/>
      <c r="E324" s="40"/>
      <c r="F324" s="39"/>
      <c r="G324" s="40"/>
      <c r="H324" s="63"/>
      <c r="I324" s="69"/>
    </row>
    <row r="325" spans="1:7" ht="15">
      <c r="A325" s="327" t="s">
        <v>290</v>
      </c>
      <c r="B325" s="330"/>
      <c r="C325" s="330"/>
      <c r="D325" s="330"/>
      <c r="E325" s="330"/>
      <c r="F325" s="330"/>
      <c r="G325" s="330"/>
    </row>
    <row r="326" spans="1:7" ht="15">
      <c r="A326" s="316"/>
      <c r="B326" s="316"/>
      <c r="C326" s="316"/>
      <c r="D326" s="316"/>
      <c r="E326" s="71"/>
      <c r="F326" s="72"/>
      <c r="G326" s="71"/>
    </row>
    <row r="327" spans="1:7" ht="15">
      <c r="A327" s="316"/>
      <c r="B327" s="316"/>
      <c r="C327" s="316"/>
      <c r="D327" s="316"/>
      <c r="E327" s="71"/>
      <c r="F327" s="72"/>
      <c r="G327" s="71"/>
    </row>
    <row r="328" spans="1:7" ht="15">
      <c r="A328" s="316"/>
      <c r="B328" s="316"/>
      <c r="C328" s="316"/>
      <c r="D328" s="316"/>
      <c r="E328" s="71"/>
      <c r="F328" s="72"/>
      <c r="G328" s="71"/>
    </row>
    <row r="329" spans="1:7" ht="15">
      <c r="A329" s="316"/>
      <c r="B329" s="316"/>
      <c r="C329" s="316"/>
      <c r="D329" s="316"/>
      <c r="E329" s="71"/>
      <c r="F329" s="72"/>
      <c r="G329" s="71"/>
    </row>
    <row r="330" spans="1:7" ht="12" customHeight="1">
      <c r="A330" s="316"/>
      <c r="B330" s="316"/>
      <c r="C330" s="316"/>
      <c r="D330" s="316"/>
      <c r="E330" s="71"/>
      <c r="F330" s="72"/>
      <c r="G330" s="71"/>
    </row>
    <row r="331" spans="1:7" ht="12" customHeight="1">
      <c r="A331" s="316"/>
      <c r="B331" s="316"/>
      <c r="C331" s="316"/>
      <c r="D331" s="316"/>
      <c r="E331" s="71"/>
      <c r="F331" s="72"/>
      <c r="G331" s="71"/>
    </row>
    <row r="332" spans="1:7" ht="12" customHeight="1">
      <c r="A332" s="316"/>
      <c r="B332" s="316"/>
      <c r="C332" s="316"/>
      <c r="D332" s="316"/>
      <c r="E332" s="71"/>
      <c r="F332" s="72"/>
      <c r="G332" s="71"/>
    </row>
    <row r="333" spans="1:7" ht="15">
      <c r="A333" s="316"/>
      <c r="B333" s="316"/>
      <c r="C333" s="316"/>
      <c r="D333" s="316"/>
      <c r="E333" s="71"/>
      <c r="F333" s="72"/>
      <c r="G333" s="71"/>
    </row>
    <row r="334" spans="1:7" ht="15">
      <c r="A334" s="43"/>
      <c r="B334" s="43"/>
      <c r="C334" s="43"/>
      <c r="D334" s="43"/>
      <c r="E334"/>
      <c r="F334"/>
      <c r="G334"/>
    </row>
    <row r="335" spans="1:7" ht="15">
      <c r="A335" s="67"/>
      <c r="B335" s="43"/>
      <c r="C335" s="43"/>
      <c r="D335" s="43"/>
      <c r="E335" s="65"/>
      <c r="F335" s="65"/>
      <c r="G335" s="65"/>
    </row>
    <row r="336" spans="1:7" ht="15">
      <c r="A336" s="385" t="s">
        <v>262</v>
      </c>
      <c r="B336" s="385"/>
      <c r="C336" s="385"/>
      <c r="D336" s="385"/>
      <c r="E336" s="385"/>
      <c r="F336" s="385"/>
      <c r="G336" s="385"/>
    </row>
    <row r="337" spans="1:7" ht="15">
      <c r="A337" s="73"/>
      <c r="B337" s="74"/>
      <c r="C337" s="75"/>
      <c r="D337" s="76"/>
      <c r="E337" s="253" t="s">
        <v>192</v>
      </c>
      <c r="F337" s="250"/>
      <c r="G337" s="254"/>
    </row>
    <row r="338" spans="1:7" ht="15">
      <c r="A338" s="73" t="s">
        <v>193</v>
      </c>
      <c r="B338" s="73" t="s">
        <v>194</v>
      </c>
      <c r="C338" s="73"/>
      <c r="D338" s="73"/>
      <c r="E338" s="249">
        <f>G17</f>
        <v>7547000</v>
      </c>
      <c r="F338" s="250"/>
      <c r="G338" s="254"/>
    </row>
    <row r="339" spans="1:7" ht="15">
      <c r="A339" s="73" t="s">
        <v>31</v>
      </c>
      <c r="B339" s="73" t="s">
        <v>195</v>
      </c>
      <c r="C339" s="73"/>
      <c r="D339" s="73"/>
      <c r="E339" s="249">
        <v>1259000</v>
      </c>
      <c r="F339" s="250"/>
      <c r="G339" s="254"/>
    </row>
    <row r="340" spans="1:7" ht="15">
      <c r="A340" s="317" t="s">
        <v>196</v>
      </c>
      <c r="B340" s="317" t="s">
        <v>197</v>
      </c>
      <c r="C340" s="317"/>
      <c r="D340" s="317"/>
      <c r="E340" s="318">
        <v>0</v>
      </c>
      <c r="F340" s="250"/>
      <c r="G340" s="254"/>
    </row>
    <row r="341" spans="1:7" ht="15">
      <c r="A341" s="321" t="s">
        <v>26</v>
      </c>
      <c r="B341" s="321" t="s">
        <v>198</v>
      </c>
      <c r="C341" s="321"/>
      <c r="D341" s="321"/>
      <c r="E341" s="322">
        <f>G23+G76</f>
        <v>9778803</v>
      </c>
      <c r="F341" s="250"/>
      <c r="G341" s="254"/>
    </row>
    <row r="342" spans="1:7" ht="15">
      <c r="A342" s="319" t="s">
        <v>199</v>
      </c>
      <c r="B342" s="319" t="s">
        <v>200</v>
      </c>
      <c r="C342" s="319"/>
      <c r="D342" s="319"/>
      <c r="E342" s="320">
        <v>9644803</v>
      </c>
      <c r="F342" s="250"/>
      <c r="G342" s="257"/>
    </row>
    <row r="343" spans="1:7" ht="15">
      <c r="A343" s="73" t="s">
        <v>201</v>
      </c>
      <c r="B343" s="73" t="s">
        <v>202</v>
      </c>
      <c r="C343" s="73"/>
      <c r="D343" s="73"/>
      <c r="E343" s="251">
        <f>SUM(G108,G116,G115,G123,G124,G135,G136,G144,G148,G172,G179,G187,G196,G205,G210,G211,G233,G292)</f>
        <v>17940000</v>
      </c>
      <c r="F343" s="250"/>
      <c r="G343" s="252"/>
    </row>
    <row r="344" spans="1:7" ht="15">
      <c r="A344" s="73" t="s">
        <v>203</v>
      </c>
      <c r="B344" s="329" t="s">
        <v>204</v>
      </c>
      <c r="C344" s="329"/>
      <c r="D344" s="73"/>
      <c r="E344" s="251">
        <v>9000000</v>
      </c>
      <c r="F344" s="250"/>
      <c r="G344" s="250"/>
    </row>
    <row r="345" spans="1:6" ht="15">
      <c r="A345" s="43"/>
      <c r="B345" s="43"/>
      <c r="C345" s="43"/>
      <c r="F345" s="65"/>
    </row>
    <row r="346" spans="1:4" ht="15">
      <c r="A346" s="330" t="s">
        <v>67</v>
      </c>
      <c r="B346" s="330"/>
      <c r="C346" s="330"/>
      <c r="D346" s="330"/>
    </row>
    <row r="347" spans="1:7" ht="15">
      <c r="A347" s="327" t="s">
        <v>288</v>
      </c>
      <c r="B347" s="330"/>
      <c r="C347" s="330"/>
      <c r="D347" s="330"/>
      <c r="E347" s="330"/>
      <c r="F347" s="330"/>
      <c r="G347" s="330"/>
    </row>
    <row r="348" spans="1:3" ht="15">
      <c r="A348" s="43"/>
      <c r="B348" s="43"/>
      <c r="C348" s="43"/>
    </row>
    <row r="349" spans="1:7" ht="15">
      <c r="A349" s="330"/>
      <c r="B349" s="330"/>
      <c r="C349" s="330"/>
      <c r="D349" s="330"/>
      <c r="E349" s="330"/>
      <c r="F349" s="330"/>
      <c r="G349" s="330"/>
    </row>
    <row r="350" spans="1:6" ht="15">
      <c r="A350" s="327"/>
      <c r="B350" s="327"/>
      <c r="C350" s="327"/>
      <c r="D350" s="327"/>
      <c r="E350" s="327"/>
      <c r="F350" s="327"/>
    </row>
    <row r="351" spans="1:4" ht="15">
      <c r="A351" s="43"/>
      <c r="B351" s="43"/>
      <c r="C351" s="43"/>
      <c r="D351" s="43"/>
    </row>
    <row r="352" spans="1:4" ht="21">
      <c r="A352" s="78"/>
      <c r="B352" s="78"/>
      <c r="C352" s="78"/>
      <c r="D352" s="78"/>
    </row>
    <row r="353" spans="1:4" ht="15">
      <c r="A353" s="43"/>
      <c r="B353" s="43"/>
      <c r="C353" s="43"/>
      <c r="D353" s="43"/>
    </row>
    <row r="354" spans="1:4" ht="21">
      <c r="A354" s="78"/>
      <c r="B354" s="78"/>
      <c r="C354" s="78"/>
      <c r="D354" s="78"/>
    </row>
    <row r="355" spans="1:4" ht="21">
      <c r="A355" s="79"/>
      <c r="B355" s="43"/>
      <c r="C355" s="43"/>
      <c r="D355" s="43"/>
    </row>
    <row r="356" spans="1:4" ht="21">
      <c r="A356" s="78"/>
      <c r="B356" s="78"/>
      <c r="C356" s="78"/>
      <c r="D356" s="78"/>
    </row>
    <row r="357" spans="1:4" ht="15.75">
      <c r="A357" s="80"/>
      <c r="B357" s="80"/>
      <c r="C357" s="80"/>
      <c r="D357" s="80"/>
    </row>
    <row r="358" spans="1:4" ht="15.75">
      <c r="A358" s="80"/>
      <c r="B358" s="80"/>
      <c r="C358" s="80"/>
      <c r="D358" s="80"/>
    </row>
  </sheetData>
  <sheetProtection/>
  <mergeCells count="71">
    <mergeCell ref="A313:D313"/>
    <mergeCell ref="C305:D305"/>
    <mergeCell ref="C307:D307"/>
    <mergeCell ref="C206:D206"/>
    <mergeCell ref="C220:D220"/>
    <mergeCell ref="C197:D197"/>
    <mergeCell ref="C201:D201"/>
    <mergeCell ref="C238:D238"/>
    <mergeCell ref="C223:D223"/>
    <mergeCell ref="C234:D234"/>
    <mergeCell ref="C214:D214"/>
    <mergeCell ref="C137:D137"/>
    <mergeCell ref="C149:D149"/>
    <mergeCell ref="C188:D188"/>
    <mergeCell ref="C152:D152"/>
    <mergeCell ref="C180:D180"/>
    <mergeCell ref="C166:D166"/>
    <mergeCell ref="C139:D139"/>
    <mergeCell ref="C174:D174"/>
    <mergeCell ref="C312:D312"/>
    <mergeCell ref="A347:G347"/>
    <mergeCell ref="C236:D236"/>
    <mergeCell ref="C244:D244"/>
    <mergeCell ref="C298:D298"/>
    <mergeCell ref="C301:D301"/>
    <mergeCell ref="C249:D249"/>
    <mergeCell ref="C255:D255"/>
    <mergeCell ref="C296:D296"/>
    <mergeCell ref="C293:D293"/>
    <mergeCell ref="A350:F350"/>
    <mergeCell ref="A336:G336"/>
    <mergeCell ref="B344:C344"/>
    <mergeCell ref="A346:D346"/>
    <mergeCell ref="B316:D316"/>
    <mergeCell ref="A324:D324"/>
    <mergeCell ref="A325:G325"/>
    <mergeCell ref="F320:G320"/>
    <mergeCell ref="A317:D317"/>
    <mergeCell ref="A349:G349"/>
    <mergeCell ref="A1:G1"/>
    <mergeCell ref="C2:D2"/>
    <mergeCell ref="A3:G3"/>
    <mergeCell ref="A24:D24"/>
    <mergeCell ref="A25:G25"/>
    <mergeCell ref="C28:D28"/>
    <mergeCell ref="C32:D32"/>
    <mergeCell ref="C34:D34"/>
    <mergeCell ref="C51:D51"/>
    <mergeCell ref="C55:D55"/>
    <mergeCell ref="C44:D44"/>
    <mergeCell ref="C46:D46"/>
    <mergeCell ref="A98:G98"/>
    <mergeCell ref="C155:D155"/>
    <mergeCell ref="C158:D158"/>
    <mergeCell ref="C36:D36"/>
    <mergeCell ref="A84:G84"/>
    <mergeCell ref="A81:D81"/>
    <mergeCell ref="A82:D82"/>
    <mergeCell ref="C60:D60"/>
    <mergeCell ref="C99:D99"/>
    <mergeCell ref="C125:D125"/>
    <mergeCell ref="C119:D119"/>
    <mergeCell ref="C145:D145"/>
    <mergeCell ref="C72:D72"/>
    <mergeCell ref="C62:D62"/>
    <mergeCell ref="C103:D103"/>
    <mergeCell ref="A83:D83"/>
    <mergeCell ref="C64:D64"/>
    <mergeCell ref="C109:D109"/>
    <mergeCell ref="C117:D117"/>
    <mergeCell ref="C75:D75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8"/>
  <sheetViews>
    <sheetView tabSelected="1" zoomScalePageLayoutView="0" workbookViewId="0" topLeftCell="A293">
      <selection activeCell="I109" sqref="I109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28.140625" style="1" customWidth="1"/>
    <col min="10" max="10" width="9.8515625" style="1" customWidth="1"/>
  </cols>
  <sheetData>
    <row r="1" spans="1:9" ht="33.75" customHeight="1" thickBot="1">
      <c r="A1" s="378" t="s">
        <v>295</v>
      </c>
      <c r="B1" s="379"/>
      <c r="C1" s="379"/>
      <c r="D1" s="379"/>
      <c r="E1" s="379"/>
      <c r="F1" s="379"/>
      <c r="G1" s="380"/>
      <c r="H1" s="63"/>
      <c r="I1" s="280"/>
    </row>
    <row r="2" spans="1:9" ht="32.25" customHeight="1" thickBot="1">
      <c r="A2" s="309" t="s">
        <v>1</v>
      </c>
      <c r="B2" s="45" t="s">
        <v>2</v>
      </c>
      <c r="C2" s="335" t="s">
        <v>3</v>
      </c>
      <c r="D2" s="335"/>
      <c r="E2" s="311" t="s">
        <v>260</v>
      </c>
      <c r="F2" s="310" t="s">
        <v>263</v>
      </c>
      <c r="G2" s="312" t="s">
        <v>261</v>
      </c>
      <c r="H2" s="63"/>
      <c r="I2" s="280"/>
    </row>
    <row r="3" spans="1:9" ht="16.5" customHeight="1" thickBot="1">
      <c r="A3" s="381" t="s">
        <v>6</v>
      </c>
      <c r="B3" s="382"/>
      <c r="C3" s="382"/>
      <c r="D3" s="382"/>
      <c r="E3" s="382"/>
      <c r="F3" s="382"/>
      <c r="G3" s="383"/>
      <c r="H3" s="63"/>
      <c r="I3" s="280"/>
    </row>
    <row r="4" spans="1:9" ht="16.5" customHeight="1">
      <c r="A4" s="160"/>
      <c r="B4" s="161">
        <v>1111</v>
      </c>
      <c r="C4" s="162"/>
      <c r="D4" s="168" t="s">
        <v>7</v>
      </c>
      <c r="E4" s="272">
        <v>1500000</v>
      </c>
      <c r="F4" s="275">
        <v>1500000</v>
      </c>
      <c r="G4" s="213">
        <v>1200000</v>
      </c>
      <c r="H4" s="63"/>
      <c r="I4" s="280"/>
    </row>
    <row r="5" spans="1:9" ht="16.5" customHeight="1">
      <c r="A5" s="147"/>
      <c r="B5" s="148">
        <v>1112</v>
      </c>
      <c r="C5" s="163"/>
      <c r="D5" s="169" t="s">
        <v>8</v>
      </c>
      <c r="E5" s="273">
        <v>50000</v>
      </c>
      <c r="F5" s="246">
        <v>65000</v>
      </c>
      <c r="G5" s="214">
        <v>70000</v>
      </c>
      <c r="H5" s="63"/>
      <c r="I5" s="280"/>
    </row>
    <row r="6" spans="1:9" ht="16.5" customHeight="1">
      <c r="A6" s="147"/>
      <c r="B6" s="148">
        <v>1113</v>
      </c>
      <c r="C6" s="163"/>
      <c r="D6" s="169" t="s">
        <v>9</v>
      </c>
      <c r="E6" s="273">
        <v>150000</v>
      </c>
      <c r="F6" s="246">
        <v>206000</v>
      </c>
      <c r="G6" s="214">
        <v>200000</v>
      </c>
      <c r="H6" s="63"/>
      <c r="I6" s="280"/>
    </row>
    <row r="7" spans="1:9" ht="16.5" customHeight="1">
      <c r="A7" s="147"/>
      <c r="B7" s="148">
        <v>1121</v>
      </c>
      <c r="C7" s="163"/>
      <c r="D7" s="169" t="s">
        <v>10</v>
      </c>
      <c r="E7" s="273">
        <v>1147000</v>
      </c>
      <c r="F7" s="246">
        <v>1647000</v>
      </c>
      <c r="G7" s="214">
        <v>1600000</v>
      </c>
      <c r="H7" s="63"/>
      <c r="I7" s="280"/>
    </row>
    <row r="8" spans="1:9" ht="16.5" customHeight="1">
      <c r="A8" s="147"/>
      <c r="B8" s="148">
        <v>1122</v>
      </c>
      <c r="C8" s="163"/>
      <c r="D8" s="169" t="s">
        <v>11</v>
      </c>
      <c r="E8" s="273">
        <v>100000</v>
      </c>
      <c r="F8" s="246">
        <v>100000</v>
      </c>
      <c r="G8" s="214">
        <v>100000</v>
      </c>
      <c r="H8" s="63"/>
      <c r="I8" s="280"/>
    </row>
    <row r="9" spans="1:9" ht="16.5" customHeight="1">
      <c r="A9" s="147"/>
      <c r="B9" s="148">
        <v>1211</v>
      </c>
      <c r="C9" s="163"/>
      <c r="D9" s="169" t="s">
        <v>12</v>
      </c>
      <c r="E9" s="273">
        <v>2900416</v>
      </c>
      <c r="F9" s="246">
        <v>4000416</v>
      </c>
      <c r="G9" s="214">
        <v>3620000</v>
      </c>
      <c r="H9" s="63"/>
      <c r="I9" s="280"/>
    </row>
    <row r="10" spans="1:9" ht="16.5" customHeight="1">
      <c r="A10" s="147"/>
      <c r="B10" s="148">
        <v>1334</v>
      </c>
      <c r="C10" s="163"/>
      <c r="D10" s="169" t="s">
        <v>271</v>
      </c>
      <c r="E10" s="273">
        <v>0</v>
      </c>
      <c r="F10" s="246">
        <v>6521</v>
      </c>
      <c r="G10" s="214">
        <v>0</v>
      </c>
      <c r="H10" s="63"/>
      <c r="I10" s="280"/>
    </row>
    <row r="11" spans="1:9" ht="16.5" customHeight="1">
      <c r="A11" s="147"/>
      <c r="B11" s="148">
        <v>1340</v>
      </c>
      <c r="C11" s="163"/>
      <c r="D11" s="169" t="s">
        <v>13</v>
      </c>
      <c r="E11" s="274">
        <v>415000</v>
      </c>
      <c r="F11" s="246">
        <v>415000</v>
      </c>
      <c r="G11" s="214">
        <v>415000</v>
      </c>
      <c r="H11" s="63"/>
      <c r="I11" s="280"/>
    </row>
    <row r="12" spans="1:9" ht="16.5" customHeight="1">
      <c r="A12" s="147"/>
      <c r="B12" s="148">
        <v>1341</v>
      </c>
      <c r="C12" s="163"/>
      <c r="D12" s="169" t="s">
        <v>14</v>
      </c>
      <c r="E12" s="273">
        <v>9000</v>
      </c>
      <c r="F12" s="246">
        <v>9000</v>
      </c>
      <c r="G12" s="214">
        <v>9000</v>
      </c>
      <c r="H12" s="63"/>
      <c r="I12" s="280"/>
    </row>
    <row r="13" spans="1:9" ht="16.5" customHeight="1">
      <c r="A13" s="147"/>
      <c r="B13" s="148">
        <v>1361</v>
      </c>
      <c r="C13" s="163"/>
      <c r="D13" s="169" t="s">
        <v>15</v>
      </c>
      <c r="E13" s="273">
        <v>3000</v>
      </c>
      <c r="F13" s="246">
        <v>3000</v>
      </c>
      <c r="G13" s="214">
        <v>3000</v>
      </c>
      <c r="H13" s="63"/>
      <c r="I13" s="280"/>
    </row>
    <row r="14" spans="1:9" ht="16.5" customHeight="1">
      <c r="A14" s="147"/>
      <c r="B14" s="148">
        <v>1381</v>
      </c>
      <c r="C14" s="163"/>
      <c r="D14" s="169" t="s">
        <v>16</v>
      </c>
      <c r="E14" s="273">
        <v>30000</v>
      </c>
      <c r="F14" s="246">
        <v>65000</v>
      </c>
      <c r="G14" s="214">
        <v>50000</v>
      </c>
      <c r="H14" s="63"/>
      <c r="I14" s="280"/>
    </row>
    <row r="15" spans="1:9" ht="16.5" customHeight="1">
      <c r="A15" s="147"/>
      <c r="B15" s="148">
        <v>1382</v>
      </c>
      <c r="C15" s="163"/>
      <c r="D15" s="169" t="s">
        <v>206</v>
      </c>
      <c r="E15" s="273">
        <v>0</v>
      </c>
      <c r="F15" s="246">
        <v>0</v>
      </c>
      <c r="G15" s="214">
        <v>0</v>
      </c>
      <c r="H15" s="63"/>
      <c r="I15" s="280"/>
    </row>
    <row r="16" spans="1:9" ht="16.5" customHeight="1">
      <c r="A16" s="147"/>
      <c r="B16" s="148">
        <v>1511</v>
      </c>
      <c r="C16" s="163"/>
      <c r="D16" s="169" t="s">
        <v>17</v>
      </c>
      <c r="E16" s="273">
        <v>300000</v>
      </c>
      <c r="F16" s="246">
        <v>300000</v>
      </c>
      <c r="G16" s="214">
        <v>280000</v>
      </c>
      <c r="H16" s="63"/>
      <c r="I16" s="280"/>
    </row>
    <row r="17" spans="1:9" ht="16.5" customHeight="1">
      <c r="A17" s="147"/>
      <c r="B17" s="148" t="s">
        <v>18</v>
      </c>
      <c r="C17" s="163"/>
      <c r="D17" s="169" t="s">
        <v>19</v>
      </c>
      <c r="E17" s="231">
        <f>SUM(E4:E16)</f>
        <v>6604416</v>
      </c>
      <c r="F17" s="276">
        <f>SUM(F4:F16)</f>
        <v>8316937</v>
      </c>
      <c r="G17" s="130">
        <f>SUM(G4:G16)</f>
        <v>7547000</v>
      </c>
      <c r="H17" s="63"/>
      <c r="I17" s="280"/>
    </row>
    <row r="18" spans="1:9" ht="16.5" customHeight="1">
      <c r="A18" s="147"/>
      <c r="B18" s="147">
        <v>4111</v>
      </c>
      <c r="C18" s="164"/>
      <c r="D18" s="170" t="s">
        <v>20</v>
      </c>
      <c r="E18" s="232">
        <v>0</v>
      </c>
      <c r="F18" s="246">
        <v>142348</v>
      </c>
      <c r="G18" s="214">
        <v>0</v>
      </c>
      <c r="H18" s="63"/>
      <c r="I18" s="280"/>
    </row>
    <row r="19" spans="1:9" ht="16.5" customHeight="1">
      <c r="A19" s="147"/>
      <c r="B19" s="147">
        <v>4112</v>
      </c>
      <c r="C19" s="164" t="s">
        <v>21</v>
      </c>
      <c r="D19" s="170" t="s">
        <v>22</v>
      </c>
      <c r="E19" s="233">
        <v>0</v>
      </c>
      <c r="F19" s="233">
        <v>142500</v>
      </c>
      <c r="G19" s="214">
        <v>8758539</v>
      </c>
      <c r="H19" s="63"/>
      <c r="I19" s="280"/>
    </row>
    <row r="20" spans="1:9" ht="16.5" customHeight="1">
      <c r="A20" s="147"/>
      <c r="B20" s="147">
        <v>4116</v>
      </c>
      <c r="C20" s="164"/>
      <c r="D20" s="170" t="s">
        <v>249</v>
      </c>
      <c r="E20" s="233">
        <v>0</v>
      </c>
      <c r="F20" s="246">
        <v>0</v>
      </c>
      <c r="G20" s="214">
        <v>960264</v>
      </c>
      <c r="H20" s="63"/>
      <c r="I20" s="280"/>
    </row>
    <row r="21" spans="1:9" ht="16.5" customHeight="1">
      <c r="A21" s="147"/>
      <c r="B21" s="147">
        <v>4121</v>
      </c>
      <c r="C21" s="164"/>
      <c r="D21" s="170" t="s">
        <v>23</v>
      </c>
      <c r="E21" s="233">
        <v>0</v>
      </c>
      <c r="F21" s="233">
        <v>0</v>
      </c>
      <c r="G21" s="214">
        <v>0</v>
      </c>
      <c r="H21" s="63"/>
      <c r="I21" s="280"/>
    </row>
    <row r="22" spans="1:9" ht="16.5" customHeight="1">
      <c r="A22" s="147"/>
      <c r="B22" s="147">
        <v>4222</v>
      </c>
      <c r="C22" s="164"/>
      <c r="D22" s="170" t="s">
        <v>24</v>
      </c>
      <c r="E22" s="233">
        <v>0</v>
      </c>
      <c r="F22" s="233">
        <v>2486130</v>
      </c>
      <c r="G22" s="214">
        <v>0</v>
      </c>
      <c r="I22" s="63"/>
    </row>
    <row r="23" spans="1:9" ht="16.5" customHeight="1" thickBot="1">
      <c r="A23" s="158"/>
      <c r="B23" s="150" t="s">
        <v>26</v>
      </c>
      <c r="C23" s="165"/>
      <c r="D23" s="171" t="s">
        <v>27</v>
      </c>
      <c r="E23" s="262">
        <f>SUM(E18:E22)</f>
        <v>0</v>
      </c>
      <c r="F23" s="277">
        <f>SUM(F18:F22)</f>
        <v>2770978</v>
      </c>
      <c r="G23" s="227">
        <f>SUM(G18:G22)</f>
        <v>9718803</v>
      </c>
      <c r="H23" s="63"/>
      <c r="I23" s="280"/>
    </row>
    <row r="24" spans="1:9" ht="16.5" customHeight="1" thickBot="1">
      <c r="A24" s="353" t="s">
        <v>28</v>
      </c>
      <c r="B24" s="354"/>
      <c r="C24" s="354"/>
      <c r="D24" s="354"/>
      <c r="E24" s="263">
        <f>SUM(E17:E23,)</f>
        <v>6604416</v>
      </c>
      <c r="F24" s="278">
        <f>SUM(F23,F17)</f>
        <v>11087915</v>
      </c>
      <c r="G24" s="179">
        <f>SUM(G23,G17)</f>
        <v>17265803</v>
      </c>
      <c r="H24" s="63"/>
      <c r="I24" s="280"/>
    </row>
    <row r="25" spans="1:9" ht="16.5" customHeight="1" thickBot="1">
      <c r="A25" s="384" t="s">
        <v>29</v>
      </c>
      <c r="B25" s="355"/>
      <c r="C25" s="355"/>
      <c r="D25" s="355"/>
      <c r="E25" s="355"/>
      <c r="F25" s="355"/>
      <c r="G25" s="355"/>
      <c r="H25" s="63"/>
      <c r="I25" s="280"/>
    </row>
    <row r="26" spans="1:9" ht="16.5" customHeight="1" outlineLevel="1">
      <c r="A26" s="210">
        <v>1019</v>
      </c>
      <c r="B26" s="210">
        <v>2131</v>
      </c>
      <c r="C26" s="205"/>
      <c r="D26" s="194" t="s">
        <v>30</v>
      </c>
      <c r="E26" s="258">
        <v>12000</v>
      </c>
      <c r="F26" s="229">
        <v>12000</v>
      </c>
      <c r="G26" s="213">
        <v>11000</v>
      </c>
      <c r="H26" s="69"/>
      <c r="I26" s="280"/>
    </row>
    <row r="27" spans="1:9" ht="16.5" customHeight="1" outlineLevel="1">
      <c r="A27" s="211">
        <v>1019</v>
      </c>
      <c r="B27" s="211">
        <v>2322</v>
      </c>
      <c r="C27" s="206"/>
      <c r="D27" s="195" t="s">
        <v>214</v>
      </c>
      <c r="E27" s="259">
        <v>0</v>
      </c>
      <c r="F27" s="230">
        <v>0</v>
      </c>
      <c r="G27" s="214">
        <v>0</v>
      </c>
      <c r="H27" s="69"/>
      <c r="I27" s="280"/>
    </row>
    <row r="28" spans="1:9" ht="16.5" customHeight="1">
      <c r="A28" s="212">
        <v>1019</v>
      </c>
      <c r="B28" s="211" t="s">
        <v>31</v>
      </c>
      <c r="C28" s="356" t="s">
        <v>32</v>
      </c>
      <c r="D28" s="357"/>
      <c r="E28" s="261">
        <f>SUM(E26:E27)</f>
        <v>12000</v>
      </c>
      <c r="F28" s="231">
        <f>SUM(F26:F27)</f>
        <v>12000</v>
      </c>
      <c r="G28" s="130">
        <f>SUM(G26:G27)</f>
        <v>11000</v>
      </c>
      <c r="H28" s="63"/>
      <c r="I28" s="280"/>
    </row>
    <row r="29" spans="1:9" ht="16.5" customHeight="1" outlineLevel="1">
      <c r="A29" s="146">
        <v>2310</v>
      </c>
      <c r="B29" s="146">
        <v>2111</v>
      </c>
      <c r="C29" s="151"/>
      <c r="D29" s="191" t="s">
        <v>33</v>
      </c>
      <c r="E29" s="259">
        <v>60000</v>
      </c>
      <c r="F29" s="232">
        <v>60000</v>
      </c>
      <c r="G29" s="214">
        <v>20000</v>
      </c>
      <c r="H29" s="69"/>
      <c r="I29" s="280"/>
    </row>
    <row r="30" spans="1:9" ht="16.5" customHeight="1" outlineLevel="1">
      <c r="A30" s="147">
        <v>2310</v>
      </c>
      <c r="B30" s="147">
        <v>2132</v>
      </c>
      <c r="C30" s="152"/>
      <c r="D30" s="180" t="s">
        <v>34</v>
      </c>
      <c r="E30" s="259">
        <v>50000</v>
      </c>
      <c r="F30" s="233">
        <v>50000</v>
      </c>
      <c r="G30" s="214">
        <v>40000</v>
      </c>
      <c r="H30" s="69"/>
      <c r="I30" s="280"/>
    </row>
    <row r="31" spans="1:9" ht="16.5" customHeight="1" outlineLevel="1">
      <c r="A31" s="147">
        <v>2310</v>
      </c>
      <c r="B31" s="147">
        <v>2324</v>
      </c>
      <c r="C31" s="152"/>
      <c r="D31" s="180" t="s">
        <v>47</v>
      </c>
      <c r="E31" s="259">
        <v>0</v>
      </c>
      <c r="F31" s="233">
        <v>33000</v>
      </c>
      <c r="G31" s="214">
        <v>0</v>
      </c>
      <c r="H31" s="69"/>
      <c r="I31" s="280"/>
    </row>
    <row r="32" spans="1:9" ht="16.5" customHeight="1">
      <c r="A32" s="148">
        <v>2310</v>
      </c>
      <c r="B32" s="147" t="s">
        <v>31</v>
      </c>
      <c r="C32" s="358" t="s">
        <v>35</v>
      </c>
      <c r="D32" s="359"/>
      <c r="E32" s="261">
        <f>SUM(E29:E31)</f>
        <v>110000</v>
      </c>
      <c r="F32" s="234">
        <f>SUM(F29:F31)</f>
        <v>143000</v>
      </c>
      <c r="G32" s="130">
        <f>SUM(G29:G31)</f>
        <v>60000</v>
      </c>
      <c r="H32" s="69"/>
      <c r="I32" s="280"/>
    </row>
    <row r="33" spans="1:9" ht="16.5" customHeight="1" outlineLevel="1">
      <c r="A33" s="147">
        <v>2321</v>
      </c>
      <c r="B33" s="147">
        <v>2111</v>
      </c>
      <c r="C33" s="152"/>
      <c r="D33" s="180" t="s">
        <v>36</v>
      </c>
      <c r="E33" s="259">
        <v>730000</v>
      </c>
      <c r="F33" s="233">
        <v>730000</v>
      </c>
      <c r="G33" s="214">
        <v>705000</v>
      </c>
      <c r="H33" s="69"/>
      <c r="I33" s="280"/>
    </row>
    <row r="34" spans="1:9" ht="16.5" customHeight="1">
      <c r="A34" s="148">
        <v>2321</v>
      </c>
      <c r="B34" s="147" t="s">
        <v>31</v>
      </c>
      <c r="C34" s="358" t="s">
        <v>37</v>
      </c>
      <c r="D34" s="359"/>
      <c r="E34" s="261">
        <f>SUM(E33)</f>
        <v>730000</v>
      </c>
      <c r="F34" s="234">
        <f>SUM(F33)</f>
        <v>730000</v>
      </c>
      <c r="G34" s="130">
        <f>SUM(G33)</f>
        <v>705000</v>
      </c>
      <c r="H34" s="69"/>
      <c r="I34" s="280"/>
    </row>
    <row r="35" spans="1:9" ht="16.5" customHeight="1" outlineLevel="1">
      <c r="A35" s="147">
        <v>3314</v>
      </c>
      <c r="B35" s="147">
        <v>2111</v>
      </c>
      <c r="C35" s="152"/>
      <c r="D35" s="180" t="s">
        <v>36</v>
      </c>
      <c r="E35" s="259">
        <v>1000</v>
      </c>
      <c r="F35" s="233">
        <v>1000</v>
      </c>
      <c r="G35" s="214">
        <v>1000</v>
      </c>
      <c r="H35" s="69"/>
      <c r="I35" s="280"/>
    </row>
    <row r="36" spans="1:9" ht="16.5" customHeight="1">
      <c r="A36" s="148">
        <v>3314</v>
      </c>
      <c r="B36" s="147" t="s">
        <v>31</v>
      </c>
      <c r="C36" s="358" t="s">
        <v>38</v>
      </c>
      <c r="D36" s="359"/>
      <c r="E36" s="261">
        <f>SUM(E35)</f>
        <v>1000</v>
      </c>
      <c r="F36" s="234">
        <f>SUM(F35)</f>
        <v>1000</v>
      </c>
      <c r="G36" s="130">
        <f>SUM(G35)</f>
        <v>1000</v>
      </c>
      <c r="H36" s="69"/>
      <c r="I36" s="280"/>
    </row>
    <row r="37" spans="1:9" ht="16.5" customHeight="1" outlineLevel="1">
      <c r="A37" s="147">
        <v>3399</v>
      </c>
      <c r="B37" s="188">
        <v>2111</v>
      </c>
      <c r="C37" s="207"/>
      <c r="D37" s="182" t="s">
        <v>39</v>
      </c>
      <c r="E37" s="259">
        <v>20000</v>
      </c>
      <c r="F37" s="233">
        <v>20000</v>
      </c>
      <c r="G37" s="214">
        <v>20000</v>
      </c>
      <c r="H37" s="69"/>
      <c r="I37" s="280"/>
    </row>
    <row r="38" spans="1:9" ht="16.5" customHeight="1" outlineLevel="1">
      <c r="A38" s="147">
        <v>3399</v>
      </c>
      <c r="B38" s="188">
        <v>2132</v>
      </c>
      <c r="C38" s="207"/>
      <c r="D38" s="182" t="s">
        <v>40</v>
      </c>
      <c r="E38" s="260">
        <v>82000</v>
      </c>
      <c r="F38" s="233">
        <v>70000</v>
      </c>
      <c r="G38" s="214">
        <v>20000</v>
      </c>
      <c r="H38" s="69"/>
      <c r="I38" s="280"/>
    </row>
    <row r="39" spans="1:9" ht="16.5" customHeight="1" outlineLevel="1">
      <c r="A39" s="147">
        <v>3399</v>
      </c>
      <c r="B39" s="188">
        <v>2321</v>
      </c>
      <c r="C39" s="207"/>
      <c r="D39" s="182" t="s">
        <v>42</v>
      </c>
      <c r="E39" s="259">
        <v>0</v>
      </c>
      <c r="F39" s="233">
        <v>12000</v>
      </c>
      <c r="G39" s="214">
        <v>0</v>
      </c>
      <c r="H39" s="69"/>
      <c r="I39" s="280"/>
    </row>
    <row r="40" spans="1:9" ht="16.5" customHeight="1">
      <c r="A40" s="148">
        <v>3399</v>
      </c>
      <c r="B40" s="188" t="s">
        <v>31</v>
      </c>
      <c r="C40" s="207" t="s">
        <v>43</v>
      </c>
      <c r="D40" s="183"/>
      <c r="E40" s="261">
        <f>SUM(E37:E39)</f>
        <v>102000</v>
      </c>
      <c r="F40" s="234">
        <f>SUM(F37:F39)</f>
        <v>102000</v>
      </c>
      <c r="G40" s="130">
        <f>SUM(G37:G39)</f>
        <v>40000</v>
      </c>
      <c r="H40" s="69"/>
      <c r="I40" s="280"/>
    </row>
    <row r="41" spans="1:9" ht="16.5" customHeight="1" outlineLevel="1">
      <c r="A41" s="147">
        <v>3412</v>
      </c>
      <c r="B41" s="188">
        <v>2111</v>
      </c>
      <c r="C41" s="207"/>
      <c r="D41" s="182" t="s">
        <v>39</v>
      </c>
      <c r="E41" s="259">
        <v>0</v>
      </c>
      <c r="F41" s="233">
        <v>0</v>
      </c>
      <c r="G41" s="214">
        <v>0</v>
      </c>
      <c r="H41" s="69"/>
      <c r="I41" s="280"/>
    </row>
    <row r="42" spans="1:9" ht="16.5" customHeight="1" outlineLevel="1">
      <c r="A42" s="147">
        <v>3412</v>
      </c>
      <c r="B42" s="188">
        <v>2132</v>
      </c>
      <c r="C42" s="207"/>
      <c r="D42" s="182" t="s">
        <v>40</v>
      </c>
      <c r="E42" s="259">
        <v>50000</v>
      </c>
      <c r="F42" s="233">
        <v>50000</v>
      </c>
      <c r="G42" s="214">
        <v>40000</v>
      </c>
      <c r="H42" s="69"/>
      <c r="I42" s="280"/>
    </row>
    <row r="43" spans="1:9" ht="16.5" customHeight="1" outlineLevel="1">
      <c r="A43" s="147">
        <v>3412</v>
      </c>
      <c r="B43" s="188">
        <v>2321</v>
      </c>
      <c r="C43" s="207"/>
      <c r="D43" s="182" t="s">
        <v>42</v>
      </c>
      <c r="E43" s="259">
        <v>0</v>
      </c>
      <c r="F43" s="233">
        <v>0</v>
      </c>
      <c r="G43" s="214">
        <v>0</v>
      </c>
      <c r="H43" s="69"/>
      <c r="I43" s="280"/>
    </row>
    <row r="44" spans="1:9" ht="16.5" customHeight="1">
      <c r="A44" s="148">
        <v>3412</v>
      </c>
      <c r="B44" s="147" t="s">
        <v>31</v>
      </c>
      <c r="C44" s="358" t="s">
        <v>44</v>
      </c>
      <c r="D44" s="359"/>
      <c r="E44" s="261">
        <f>SUM(E41:E43)</f>
        <v>50000</v>
      </c>
      <c r="F44" s="234">
        <f>SUM(F41:F43)</f>
        <v>50000</v>
      </c>
      <c r="G44" s="130">
        <f>SUM(G41:G43)</f>
        <v>40000</v>
      </c>
      <c r="H44" s="69"/>
      <c r="I44" s="280"/>
    </row>
    <row r="45" spans="1:9" ht="16.5" customHeight="1" outlineLevel="1">
      <c r="A45" s="147">
        <v>3429</v>
      </c>
      <c r="B45" s="147">
        <v>2321</v>
      </c>
      <c r="C45" s="152"/>
      <c r="D45" s="180" t="s">
        <v>267</v>
      </c>
      <c r="E45" s="259">
        <v>0</v>
      </c>
      <c r="F45" s="233">
        <v>15000</v>
      </c>
      <c r="G45" s="214">
        <v>0</v>
      </c>
      <c r="H45" s="69"/>
      <c r="I45" s="280"/>
    </row>
    <row r="46" spans="1:9" ht="16.5" customHeight="1">
      <c r="A46" s="148">
        <v>3429</v>
      </c>
      <c r="B46" s="147" t="s">
        <v>31</v>
      </c>
      <c r="C46" s="358" t="s">
        <v>266</v>
      </c>
      <c r="D46" s="359"/>
      <c r="E46" s="261">
        <f>SUM(E45)</f>
        <v>0</v>
      </c>
      <c r="F46" s="234">
        <f>SUM(F45)</f>
        <v>15000</v>
      </c>
      <c r="G46" s="130">
        <f>SUM(G45)</f>
        <v>0</v>
      </c>
      <c r="H46" s="69"/>
      <c r="I46" s="280"/>
    </row>
    <row r="47" spans="1:9" ht="16.5" customHeight="1" outlineLevel="1">
      <c r="A47" s="147">
        <v>3612</v>
      </c>
      <c r="B47" s="147">
        <v>2111</v>
      </c>
      <c r="C47" s="152"/>
      <c r="D47" s="180" t="s">
        <v>45</v>
      </c>
      <c r="E47" s="259">
        <v>0</v>
      </c>
      <c r="F47" s="233">
        <v>0</v>
      </c>
      <c r="G47" s="214">
        <v>0</v>
      </c>
      <c r="H47" s="69"/>
      <c r="I47" s="280"/>
    </row>
    <row r="48" spans="1:9" ht="16.5" customHeight="1" outlineLevel="1">
      <c r="A48" s="147">
        <v>3612</v>
      </c>
      <c r="B48" s="147">
        <v>2132</v>
      </c>
      <c r="C48" s="152"/>
      <c r="D48" s="180" t="s">
        <v>259</v>
      </c>
      <c r="E48" s="259">
        <v>160000</v>
      </c>
      <c r="F48" s="233">
        <v>184500</v>
      </c>
      <c r="G48" s="214">
        <v>65000</v>
      </c>
      <c r="H48" s="69"/>
      <c r="I48" s="280"/>
    </row>
    <row r="49" spans="1:9" ht="16.5" customHeight="1" outlineLevel="1">
      <c r="A49" s="147">
        <v>3612</v>
      </c>
      <c r="B49" s="147">
        <v>2322</v>
      </c>
      <c r="C49" s="152"/>
      <c r="D49" s="180" t="s">
        <v>214</v>
      </c>
      <c r="E49" s="259">
        <v>0</v>
      </c>
      <c r="F49" s="233">
        <v>0</v>
      </c>
      <c r="G49" s="214">
        <v>0</v>
      </c>
      <c r="H49" s="69"/>
      <c r="I49" s="280"/>
    </row>
    <row r="50" spans="1:9" ht="16.5" customHeight="1" outlineLevel="1">
      <c r="A50" s="147">
        <v>3612</v>
      </c>
      <c r="B50" s="147">
        <v>2324</v>
      </c>
      <c r="C50" s="152"/>
      <c r="D50" s="180" t="s">
        <v>47</v>
      </c>
      <c r="E50" s="259">
        <v>0</v>
      </c>
      <c r="F50" s="233">
        <v>1000</v>
      </c>
      <c r="G50" s="214">
        <v>0</v>
      </c>
      <c r="H50" s="69"/>
      <c r="I50" s="280"/>
    </row>
    <row r="51" spans="1:9" ht="16.5" customHeight="1">
      <c r="A51" s="148">
        <v>3612</v>
      </c>
      <c r="B51" s="147" t="s">
        <v>31</v>
      </c>
      <c r="C51" s="358" t="s">
        <v>48</v>
      </c>
      <c r="D51" s="359"/>
      <c r="E51" s="261">
        <f>SUM(E47:E50)</f>
        <v>160000</v>
      </c>
      <c r="F51" s="234">
        <f>SUM(F47:F50)</f>
        <v>185500</v>
      </c>
      <c r="G51" s="130">
        <f>SUM(G47:G50)</f>
        <v>65000</v>
      </c>
      <c r="H51" s="69"/>
      <c r="I51" s="280"/>
    </row>
    <row r="52" spans="1:9" ht="16.5" customHeight="1" outlineLevel="1">
      <c r="A52" s="147">
        <v>3613</v>
      </c>
      <c r="B52" s="147">
        <v>2111</v>
      </c>
      <c r="C52" s="152"/>
      <c r="D52" s="180" t="s">
        <v>49</v>
      </c>
      <c r="E52" s="259">
        <v>20000</v>
      </c>
      <c r="F52" s="233">
        <v>14500</v>
      </c>
      <c r="G52" s="214">
        <v>10000</v>
      </c>
      <c r="H52" s="69"/>
      <c r="I52" s="280"/>
    </row>
    <row r="53" spans="1:9" ht="16.5" customHeight="1" outlineLevel="1">
      <c r="A53" s="147">
        <v>3613</v>
      </c>
      <c r="B53" s="147">
        <v>2132</v>
      </c>
      <c r="C53" s="152"/>
      <c r="D53" s="180" t="s">
        <v>50</v>
      </c>
      <c r="E53" s="259">
        <v>25000</v>
      </c>
      <c r="F53" s="233">
        <v>45000</v>
      </c>
      <c r="G53" s="214">
        <v>35000</v>
      </c>
      <c r="H53" s="69"/>
      <c r="I53" s="280"/>
    </row>
    <row r="54" spans="1:9" ht="16.5" customHeight="1" outlineLevel="1">
      <c r="A54" s="147">
        <v>3613</v>
      </c>
      <c r="B54" s="147">
        <v>2322</v>
      </c>
      <c r="C54" s="152"/>
      <c r="D54" s="180" t="s">
        <v>214</v>
      </c>
      <c r="E54" s="259">
        <v>0</v>
      </c>
      <c r="F54" s="233">
        <v>5500</v>
      </c>
      <c r="G54" s="214">
        <v>0</v>
      </c>
      <c r="H54" s="69"/>
      <c r="I54" s="280"/>
    </row>
    <row r="55" spans="1:9" ht="16.5" customHeight="1">
      <c r="A55" s="148">
        <v>3613</v>
      </c>
      <c r="B55" s="147" t="s">
        <v>31</v>
      </c>
      <c r="C55" s="358" t="s">
        <v>51</v>
      </c>
      <c r="D55" s="359"/>
      <c r="E55" s="261">
        <f>SUM(E52:E54)</f>
        <v>45000</v>
      </c>
      <c r="F55" s="234">
        <f>SUM(F52:F54)</f>
        <v>65000</v>
      </c>
      <c r="G55" s="130">
        <f>SUM(G52:G54)</f>
        <v>45000</v>
      </c>
      <c r="H55" s="69"/>
      <c r="I55" s="280"/>
    </row>
    <row r="56" spans="1:9" ht="16.5" customHeight="1" outlineLevel="1">
      <c r="A56" s="147">
        <v>3633</v>
      </c>
      <c r="B56" s="147">
        <v>2132</v>
      </c>
      <c r="C56" s="152"/>
      <c r="D56" s="182" t="s">
        <v>40</v>
      </c>
      <c r="E56" s="259">
        <v>30000</v>
      </c>
      <c r="F56" s="233">
        <v>30000</v>
      </c>
      <c r="G56" s="214">
        <v>30000</v>
      </c>
      <c r="H56" s="69"/>
      <c r="I56" s="280"/>
    </row>
    <row r="57" spans="1:9" ht="16.5" customHeight="1" outlineLevel="1">
      <c r="A57" s="147">
        <v>3633</v>
      </c>
      <c r="B57" s="147">
        <v>2133</v>
      </c>
      <c r="C57" s="152"/>
      <c r="D57" s="180" t="s">
        <v>52</v>
      </c>
      <c r="E57" s="259">
        <v>0</v>
      </c>
      <c r="F57" s="233">
        <v>0</v>
      </c>
      <c r="G57" s="214">
        <v>1000</v>
      </c>
      <c r="H57" s="69"/>
      <c r="I57" s="280"/>
    </row>
    <row r="58" spans="1:9" ht="16.5" customHeight="1">
      <c r="A58" s="148">
        <v>3633</v>
      </c>
      <c r="B58" s="147" t="s">
        <v>31</v>
      </c>
      <c r="C58" s="208" t="s">
        <v>270</v>
      </c>
      <c r="D58" s="181"/>
      <c r="E58" s="261">
        <f>SUM(E56:E57)</f>
        <v>30000</v>
      </c>
      <c r="F58" s="234">
        <f>SUM(F56:F57)</f>
        <v>30000</v>
      </c>
      <c r="G58" s="130">
        <f>SUM(G56:G57)</f>
        <v>31000</v>
      </c>
      <c r="H58" s="69"/>
      <c r="I58" s="280"/>
    </row>
    <row r="59" spans="1:9" ht="16.5" customHeight="1" outlineLevel="1">
      <c r="A59" s="147">
        <v>3639</v>
      </c>
      <c r="B59" s="147">
        <v>3111</v>
      </c>
      <c r="C59" s="152"/>
      <c r="D59" s="180" t="s">
        <v>268</v>
      </c>
      <c r="E59" s="259">
        <v>0</v>
      </c>
      <c r="F59" s="233">
        <v>3900</v>
      </c>
      <c r="G59" s="214">
        <v>0</v>
      </c>
      <c r="H59" s="69"/>
      <c r="I59" s="280"/>
    </row>
    <row r="60" spans="1:9" ht="16.5" customHeight="1">
      <c r="A60" s="148">
        <v>3739</v>
      </c>
      <c r="B60" s="147" t="s">
        <v>31</v>
      </c>
      <c r="C60" s="358" t="s">
        <v>269</v>
      </c>
      <c r="D60" s="359"/>
      <c r="E60" s="261">
        <f>SUM(E59)</f>
        <v>0</v>
      </c>
      <c r="F60" s="245">
        <f>SUM(F59)</f>
        <v>3900</v>
      </c>
      <c r="G60" s="130">
        <f>SUM(G59)</f>
        <v>0</v>
      </c>
      <c r="H60" s="69"/>
      <c r="I60" s="280"/>
    </row>
    <row r="61" spans="1:9" ht="16.5" customHeight="1" outlineLevel="1">
      <c r="A61" s="147">
        <v>3722</v>
      </c>
      <c r="B61" s="147">
        <v>2112</v>
      </c>
      <c r="C61" s="152"/>
      <c r="D61" s="180" t="s">
        <v>54</v>
      </c>
      <c r="E61" s="259">
        <v>5000</v>
      </c>
      <c r="F61" s="233">
        <v>5000</v>
      </c>
      <c r="G61" s="214">
        <v>5000</v>
      </c>
      <c r="H61" s="69"/>
      <c r="I61" s="280"/>
    </row>
    <row r="62" spans="1:9" ht="16.5" customHeight="1">
      <c r="A62" s="148">
        <v>3722</v>
      </c>
      <c r="B62" s="147" t="s">
        <v>31</v>
      </c>
      <c r="C62" s="358" t="s">
        <v>55</v>
      </c>
      <c r="D62" s="359"/>
      <c r="E62" s="261">
        <f>SUM(E61)</f>
        <v>5000</v>
      </c>
      <c r="F62" s="245">
        <f>SUM(F61)</f>
        <v>5000</v>
      </c>
      <c r="G62" s="130">
        <f>SUM(G61)</f>
        <v>5000</v>
      </c>
      <c r="H62" s="69"/>
      <c r="I62" s="280"/>
    </row>
    <row r="63" spans="1:9" ht="16.5" customHeight="1" outlineLevel="1">
      <c r="A63" s="147">
        <v>3725</v>
      </c>
      <c r="B63" s="147">
        <v>2324</v>
      </c>
      <c r="C63" s="152"/>
      <c r="D63" s="180" t="s">
        <v>47</v>
      </c>
      <c r="E63" s="259">
        <v>180000</v>
      </c>
      <c r="F63" s="246">
        <v>180000</v>
      </c>
      <c r="G63" s="214">
        <v>240000</v>
      </c>
      <c r="H63" s="69"/>
      <c r="I63" s="280"/>
    </row>
    <row r="64" spans="1:9" ht="16.5" customHeight="1">
      <c r="A64" s="148">
        <v>3725</v>
      </c>
      <c r="B64" s="147" t="s">
        <v>31</v>
      </c>
      <c r="C64" s="374" t="s">
        <v>56</v>
      </c>
      <c r="D64" s="375"/>
      <c r="E64" s="261">
        <f>SUM(E63)</f>
        <v>180000</v>
      </c>
      <c r="F64" s="245">
        <f>SUM(F63)</f>
        <v>180000</v>
      </c>
      <c r="G64" s="130">
        <f>SUM(G63)</f>
        <v>240000</v>
      </c>
      <c r="H64" s="69"/>
      <c r="I64" s="280"/>
    </row>
    <row r="65" spans="1:9" ht="16.5" customHeight="1" outlineLevel="1">
      <c r="A65" s="147">
        <v>6171</v>
      </c>
      <c r="B65" s="147">
        <v>2310</v>
      </c>
      <c r="C65" s="152"/>
      <c r="D65" s="238" t="s">
        <v>252</v>
      </c>
      <c r="E65" s="259">
        <v>0</v>
      </c>
      <c r="F65" s="246">
        <v>0</v>
      </c>
      <c r="G65" s="214">
        <v>0</v>
      </c>
      <c r="H65" s="69"/>
      <c r="I65" s="280"/>
    </row>
    <row r="66" spans="1:9" ht="16.5" customHeight="1" outlineLevel="1">
      <c r="A66" s="147">
        <v>6171</v>
      </c>
      <c r="B66" s="147">
        <v>2324</v>
      </c>
      <c r="C66" s="152"/>
      <c r="D66" s="182" t="s">
        <v>47</v>
      </c>
      <c r="E66" s="259">
        <v>0</v>
      </c>
      <c r="F66" s="246">
        <v>0</v>
      </c>
      <c r="G66" s="214">
        <v>0</v>
      </c>
      <c r="H66" s="69"/>
      <c r="I66" s="280"/>
    </row>
    <row r="67" spans="1:9" ht="16.5" customHeight="1" outlineLevel="1">
      <c r="A67" s="147">
        <v>6171</v>
      </c>
      <c r="B67" s="147">
        <v>2111</v>
      </c>
      <c r="C67" s="152"/>
      <c r="D67" s="180" t="s">
        <v>36</v>
      </c>
      <c r="E67" s="259">
        <v>30000</v>
      </c>
      <c r="F67" s="246">
        <v>30000</v>
      </c>
      <c r="G67" s="214">
        <v>10000</v>
      </c>
      <c r="H67" s="69"/>
      <c r="I67" s="280"/>
    </row>
    <row r="68" spans="1:9" ht="16.5" customHeight="1" outlineLevel="1">
      <c r="A68" s="147">
        <v>6171</v>
      </c>
      <c r="B68" s="147">
        <v>2119</v>
      </c>
      <c r="C68" s="152"/>
      <c r="D68" s="180" t="s">
        <v>57</v>
      </c>
      <c r="E68" s="259">
        <v>5000</v>
      </c>
      <c r="F68" s="246">
        <v>5000</v>
      </c>
      <c r="G68" s="214">
        <v>3000</v>
      </c>
      <c r="H68" s="69"/>
      <c r="I68" s="281"/>
    </row>
    <row r="69" spans="1:9" ht="16.5" customHeight="1" outlineLevel="1">
      <c r="A69" s="147">
        <v>6171</v>
      </c>
      <c r="B69" s="147">
        <v>2324</v>
      </c>
      <c r="C69" s="152"/>
      <c r="D69" s="182" t="s">
        <v>47</v>
      </c>
      <c r="E69" s="259">
        <v>0</v>
      </c>
      <c r="F69" s="246">
        <v>0</v>
      </c>
      <c r="G69" s="214">
        <v>0</v>
      </c>
      <c r="H69" s="69"/>
      <c r="I69" s="280"/>
    </row>
    <row r="70" spans="1:9" ht="16.5" customHeight="1" outlineLevel="1">
      <c r="A70" s="147">
        <v>6171</v>
      </c>
      <c r="B70" s="147">
        <v>2310</v>
      </c>
      <c r="C70" s="152"/>
      <c r="D70" s="238" t="s">
        <v>252</v>
      </c>
      <c r="E70" s="259">
        <v>0</v>
      </c>
      <c r="F70" s="246">
        <v>0</v>
      </c>
      <c r="G70" s="214">
        <v>0</v>
      </c>
      <c r="H70" s="69"/>
      <c r="I70" s="280"/>
    </row>
    <row r="71" spans="1:9" ht="16.5" customHeight="1" outlineLevel="1">
      <c r="A71" s="147">
        <v>6171</v>
      </c>
      <c r="B71" s="147">
        <v>3111</v>
      </c>
      <c r="C71" s="152"/>
      <c r="D71" s="184" t="s">
        <v>58</v>
      </c>
      <c r="E71" s="259">
        <v>0</v>
      </c>
      <c r="F71" s="246">
        <v>234302</v>
      </c>
      <c r="G71" s="214">
        <v>0</v>
      </c>
      <c r="H71" s="69"/>
      <c r="I71" s="280"/>
    </row>
    <row r="72" spans="1:9" ht="16.5" customHeight="1">
      <c r="A72" s="148">
        <v>6171</v>
      </c>
      <c r="B72" s="147" t="s">
        <v>31</v>
      </c>
      <c r="C72" s="358" t="s">
        <v>59</v>
      </c>
      <c r="D72" s="359"/>
      <c r="E72" s="261">
        <f>SUM(E65:E71)</f>
        <v>35000</v>
      </c>
      <c r="F72" s="245">
        <f>SUM(F65:F71)</f>
        <v>269302</v>
      </c>
      <c r="G72" s="130">
        <f>SUM(G65:G71)</f>
        <v>13000</v>
      </c>
      <c r="H72" s="69"/>
      <c r="I72" s="280"/>
    </row>
    <row r="73" spans="1:9" ht="16.5" customHeight="1" outlineLevel="1">
      <c r="A73" s="147">
        <v>6310</v>
      </c>
      <c r="B73" s="147">
        <v>2141</v>
      </c>
      <c r="C73" s="152"/>
      <c r="D73" s="184" t="s">
        <v>60</v>
      </c>
      <c r="E73" s="259">
        <v>3000</v>
      </c>
      <c r="F73" s="246">
        <v>3000</v>
      </c>
      <c r="G73" s="214">
        <v>3000</v>
      </c>
      <c r="H73" s="282"/>
      <c r="I73" s="280"/>
    </row>
    <row r="74" spans="1:9" ht="16.5" customHeight="1" outlineLevel="1">
      <c r="A74" s="147">
        <v>6310</v>
      </c>
      <c r="B74" s="147">
        <v>2142</v>
      </c>
      <c r="C74" s="152"/>
      <c r="D74" s="184" t="s">
        <v>61</v>
      </c>
      <c r="E74" s="259">
        <v>0</v>
      </c>
      <c r="F74" s="246">
        <v>0</v>
      </c>
      <c r="G74" s="214">
        <v>0</v>
      </c>
      <c r="H74" s="69"/>
      <c r="I74" s="280"/>
    </row>
    <row r="75" spans="1:9" ht="16.5" customHeight="1">
      <c r="A75" s="148">
        <v>6310</v>
      </c>
      <c r="B75" s="147" t="s">
        <v>31</v>
      </c>
      <c r="C75" s="358" t="s">
        <v>62</v>
      </c>
      <c r="D75" s="359"/>
      <c r="E75" s="261">
        <f>SUM(E73:E74)</f>
        <v>3000</v>
      </c>
      <c r="F75" s="245">
        <f>SUM(F73:F74)</f>
        <v>3000</v>
      </c>
      <c r="G75" s="130">
        <f>SUM(G73:G74)</f>
        <v>3000</v>
      </c>
      <c r="H75" s="69"/>
      <c r="I75" s="283"/>
    </row>
    <row r="76" spans="1:9" ht="16.5" customHeight="1" outlineLevel="1">
      <c r="A76" s="147">
        <v>6330</v>
      </c>
      <c r="B76" s="147">
        <v>4134</v>
      </c>
      <c r="C76" s="152"/>
      <c r="D76" s="184" t="s">
        <v>247</v>
      </c>
      <c r="E76" s="259">
        <v>60000</v>
      </c>
      <c r="F76" s="246">
        <v>60000</v>
      </c>
      <c r="G76" s="214">
        <v>60000</v>
      </c>
      <c r="H76" s="69"/>
      <c r="I76" s="280"/>
    </row>
    <row r="77" spans="1:9" ht="16.5" customHeight="1">
      <c r="A77" s="148">
        <v>6330</v>
      </c>
      <c r="B77" s="147" t="s">
        <v>31</v>
      </c>
      <c r="C77" s="153" t="s">
        <v>63</v>
      </c>
      <c r="D77" s="185"/>
      <c r="E77" s="264">
        <f>SUM(E76)</f>
        <v>60000</v>
      </c>
      <c r="F77" s="245">
        <f>SUM(F76)</f>
        <v>60000</v>
      </c>
      <c r="G77" s="305">
        <f>SUM(G76)</f>
        <v>60000</v>
      </c>
      <c r="H77" s="69"/>
      <c r="I77" s="283"/>
    </row>
    <row r="78" spans="1:9" ht="16.5" customHeight="1" outlineLevel="1">
      <c r="A78" s="147">
        <v>6409</v>
      </c>
      <c r="B78" s="147">
        <v>2328</v>
      </c>
      <c r="C78" s="152"/>
      <c r="D78" s="186" t="s">
        <v>216</v>
      </c>
      <c r="E78" s="265">
        <v>0</v>
      </c>
      <c r="F78" s="246">
        <v>0</v>
      </c>
      <c r="G78" s="300">
        <v>0</v>
      </c>
      <c r="H78" s="69"/>
      <c r="I78" s="280"/>
    </row>
    <row r="79" spans="1:9" ht="16.5" customHeight="1" outlineLevel="1">
      <c r="A79" s="147">
        <v>6409</v>
      </c>
      <c r="B79" s="147">
        <v>3201</v>
      </c>
      <c r="C79" s="152"/>
      <c r="D79" s="186" t="s">
        <v>215</v>
      </c>
      <c r="E79" s="259">
        <v>0</v>
      </c>
      <c r="F79" s="246">
        <v>0</v>
      </c>
      <c r="G79" s="214">
        <v>0</v>
      </c>
      <c r="H79" s="69"/>
      <c r="I79" s="280"/>
    </row>
    <row r="80" spans="1:9" ht="16.5" customHeight="1" thickBot="1">
      <c r="A80" s="147">
        <v>6409</v>
      </c>
      <c r="B80" s="158" t="s">
        <v>31</v>
      </c>
      <c r="C80" s="209" t="s">
        <v>217</v>
      </c>
      <c r="D80" s="187"/>
      <c r="E80" s="266">
        <f>SUM(E78:E79)</f>
        <v>0</v>
      </c>
      <c r="F80" s="247">
        <f>SUM(F78:F79)</f>
        <v>0</v>
      </c>
      <c r="G80" s="306">
        <f>SUM(G78:G79)</f>
        <v>0</v>
      </c>
      <c r="H80" s="63"/>
      <c r="I80" s="64"/>
    </row>
    <row r="81" spans="1:10" s="41" customFormat="1" ht="16.5" customHeight="1" thickBot="1">
      <c r="A81" s="353" t="s">
        <v>65</v>
      </c>
      <c r="B81" s="354"/>
      <c r="C81" s="354"/>
      <c r="D81" s="354"/>
      <c r="E81" s="267">
        <f>SUM(E80,E77,E75,E72,E64,E62,E60,E58,E55,E51,E46,E44,E40,E36,E34,E32,E28)</f>
        <v>1523000</v>
      </c>
      <c r="F81" s="248">
        <f>SUM(F80,F77,F75,F72,F64,F62,F60,F58,F55,F51,F46,F44,F40,F36,F34,F32,F28)</f>
        <v>1854702</v>
      </c>
      <c r="G81" s="271">
        <f>SUM(G80,G77,G75,G72,G64,G62,G60,G58,G55,G51,G46,G44,G40,G36,G34,G32,G28)</f>
        <v>1319000</v>
      </c>
      <c r="H81" s="283"/>
      <c r="I81" s="284"/>
      <c r="J81" s="42"/>
    </row>
    <row r="82" spans="1:9" ht="15.75" thickBot="1">
      <c r="A82" s="361" t="s">
        <v>66</v>
      </c>
      <c r="B82" s="362"/>
      <c r="C82" s="362"/>
      <c r="D82" s="362"/>
      <c r="E82" s="325">
        <f>SUM(E81+E24)</f>
        <v>8127416</v>
      </c>
      <c r="F82" s="326">
        <f>SUM(F81,F24)</f>
        <v>12942617</v>
      </c>
      <c r="G82" s="324">
        <f>SUM(G24,G81)</f>
        <v>18584803</v>
      </c>
      <c r="H82" s="63"/>
      <c r="I82" s="69"/>
    </row>
    <row r="83" spans="1:10" s="41" customFormat="1" ht="16.5" customHeight="1">
      <c r="A83" s="330" t="s">
        <v>67</v>
      </c>
      <c r="B83" s="330"/>
      <c r="C83" s="330"/>
      <c r="D83" s="330"/>
      <c r="E83" s="40"/>
      <c r="F83" s="39"/>
      <c r="G83" s="40"/>
      <c r="I83" s="228"/>
      <c r="J83" s="42"/>
    </row>
    <row r="84" spans="1:10" s="41" customFormat="1" ht="16.5" customHeight="1">
      <c r="A84" s="327" t="s">
        <v>296</v>
      </c>
      <c r="B84" s="330"/>
      <c r="C84" s="330"/>
      <c r="D84" s="330"/>
      <c r="E84" s="330"/>
      <c r="F84" s="330"/>
      <c r="G84" s="330"/>
      <c r="I84" s="42"/>
      <c r="J84" s="42"/>
    </row>
    <row r="85" spans="1:10" s="41" customFormat="1" ht="16.5" customHeight="1">
      <c r="A85" s="67"/>
      <c r="B85" s="235"/>
      <c r="C85" s="235"/>
      <c r="D85" s="235"/>
      <c r="E85" s="235"/>
      <c r="F85" s="235"/>
      <c r="G85" s="235"/>
      <c r="I85" s="42"/>
      <c r="J85" s="42"/>
    </row>
    <row r="86" spans="1:10" s="41" customFormat="1" ht="16.5" customHeight="1">
      <c r="A86" s="67"/>
      <c r="B86" s="235"/>
      <c r="C86" s="235"/>
      <c r="D86" s="235"/>
      <c r="E86" s="235"/>
      <c r="F86" s="235"/>
      <c r="G86" s="235"/>
      <c r="I86" s="42"/>
      <c r="J86" s="42"/>
    </row>
    <row r="87" spans="1:10" s="41" customFormat="1" ht="16.5" customHeight="1">
      <c r="A87" s="67"/>
      <c r="B87" s="235"/>
      <c r="C87" s="235"/>
      <c r="D87" s="235"/>
      <c r="E87" s="235"/>
      <c r="F87" s="235"/>
      <c r="G87" s="235"/>
      <c r="I87" s="42"/>
      <c r="J87" s="42"/>
    </row>
    <row r="88" spans="1:10" s="41" customFormat="1" ht="16.5" customHeight="1">
      <c r="A88" s="67"/>
      <c r="B88" s="235"/>
      <c r="C88" s="235"/>
      <c r="D88" s="235"/>
      <c r="E88" s="235"/>
      <c r="F88" s="235"/>
      <c r="G88" s="235"/>
      <c r="I88" s="42"/>
      <c r="J88" s="42"/>
    </row>
    <row r="89" spans="1:10" s="41" customFormat="1" ht="16.5" customHeight="1">
      <c r="A89" s="67"/>
      <c r="B89" s="235"/>
      <c r="C89" s="235"/>
      <c r="D89" s="235"/>
      <c r="E89" s="235"/>
      <c r="F89" s="235"/>
      <c r="G89" s="235"/>
      <c r="I89" s="42"/>
      <c r="J89" s="42"/>
    </row>
    <row r="90" spans="1:10" s="41" customFormat="1" ht="16.5" customHeight="1">
      <c r="A90" s="67"/>
      <c r="B90" s="235"/>
      <c r="C90" s="235"/>
      <c r="D90" s="235"/>
      <c r="E90" s="235"/>
      <c r="F90" s="235"/>
      <c r="G90" s="235"/>
      <c r="I90" s="42"/>
      <c r="J90" s="42"/>
    </row>
    <row r="91" spans="1:10" s="41" customFormat="1" ht="16.5" customHeight="1">
      <c r="A91" s="67"/>
      <c r="B91" s="235"/>
      <c r="C91" s="235"/>
      <c r="D91" s="235"/>
      <c r="E91" s="235"/>
      <c r="F91" s="235"/>
      <c r="G91" s="235"/>
      <c r="I91" s="42"/>
      <c r="J91" s="42"/>
    </row>
    <row r="92" spans="1:10" s="41" customFormat="1" ht="16.5" customHeight="1">
      <c r="A92" s="67"/>
      <c r="B92" s="235"/>
      <c r="C92" s="235"/>
      <c r="D92" s="235"/>
      <c r="E92" s="235"/>
      <c r="F92" s="235"/>
      <c r="G92" s="235"/>
      <c r="I92" s="42"/>
      <c r="J92" s="42"/>
    </row>
    <row r="93" spans="1:10" s="41" customFormat="1" ht="16.5" customHeight="1">
      <c r="A93" s="67"/>
      <c r="B93" s="235"/>
      <c r="C93" s="235"/>
      <c r="D93" s="235"/>
      <c r="E93" s="235"/>
      <c r="F93" s="235"/>
      <c r="G93" s="235"/>
      <c r="I93" s="42"/>
      <c r="J93" s="42"/>
    </row>
    <row r="94" spans="1:10" s="41" customFormat="1" ht="16.5" customHeight="1">
      <c r="A94" s="67"/>
      <c r="B94" s="235"/>
      <c r="C94" s="235"/>
      <c r="D94" s="235"/>
      <c r="E94" s="235"/>
      <c r="F94" s="235"/>
      <c r="G94" s="235"/>
      <c r="I94" s="42"/>
      <c r="J94" s="42"/>
    </row>
    <row r="95" spans="1:10" s="41" customFormat="1" ht="16.5" customHeight="1">
      <c r="A95" s="67"/>
      <c r="B95" s="235"/>
      <c r="C95" s="235"/>
      <c r="D95" s="235"/>
      <c r="E95" s="235"/>
      <c r="F95" s="235"/>
      <c r="G95" s="235"/>
      <c r="I95" s="42"/>
      <c r="J95" s="42"/>
    </row>
    <row r="96" spans="1:10" s="41" customFormat="1" ht="16.5" customHeight="1">
      <c r="A96" s="67"/>
      <c r="B96" s="235"/>
      <c r="C96" s="235"/>
      <c r="D96" s="235"/>
      <c r="E96" s="235"/>
      <c r="F96" s="235"/>
      <c r="G96" s="235"/>
      <c r="I96" s="42"/>
      <c r="J96" s="42"/>
    </row>
    <row r="97" spans="1:10" s="41" customFormat="1" ht="16.5" customHeight="1" thickBot="1">
      <c r="A97" s="67"/>
      <c r="B97" s="235"/>
      <c r="C97" s="235"/>
      <c r="D97" s="235"/>
      <c r="E97" s="235"/>
      <c r="F97" s="235"/>
      <c r="G97" s="235"/>
      <c r="I97" s="42"/>
      <c r="J97" s="42"/>
    </row>
    <row r="98" spans="1:7" ht="30.75" customHeight="1" thickBot="1">
      <c r="A98" s="363" t="s">
        <v>297</v>
      </c>
      <c r="B98" s="364"/>
      <c r="C98" s="364"/>
      <c r="D98" s="364"/>
      <c r="E98" s="364"/>
      <c r="F98" s="364"/>
      <c r="G98" s="365"/>
    </row>
    <row r="99" spans="1:7" ht="36.75" thickBot="1">
      <c r="A99" s="145" t="s">
        <v>1</v>
      </c>
      <c r="B99" s="156" t="s">
        <v>2</v>
      </c>
      <c r="C99" s="376" t="s">
        <v>3</v>
      </c>
      <c r="D99" s="377"/>
      <c r="E99" s="141" t="s">
        <v>260</v>
      </c>
      <c r="F99" s="142" t="s">
        <v>263</v>
      </c>
      <c r="G99" s="244" t="s">
        <v>300</v>
      </c>
    </row>
    <row r="100" spans="1:9" ht="16.5" customHeight="1" outlineLevel="1">
      <c r="A100" s="146">
        <v>1031</v>
      </c>
      <c r="B100" s="146">
        <v>5021</v>
      </c>
      <c r="C100" s="239"/>
      <c r="D100" s="240" t="s">
        <v>104</v>
      </c>
      <c r="E100" s="268">
        <v>0</v>
      </c>
      <c r="F100" s="285">
        <v>0</v>
      </c>
      <c r="G100" s="290">
        <v>10000</v>
      </c>
      <c r="H100" s="63"/>
      <c r="I100" s="69"/>
    </row>
    <row r="101" spans="1:9" ht="16.5" customHeight="1" outlineLevel="1">
      <c r="A101" s="146">
        <v>1031</v>
      </c>
      <c r="B101" s="146">
        <v>5139</v>
      </c>
      <c r="C101" s="239"/>
      <c r="D101" s="240" t="s">
        <v>69</v>
      </c>
      <c r="E101" s="268">
        <v>50000</v>
      </c>
      <c r="F101" s="285">
        <v>28000</v>
      </c>
      <c r="G101" s="214">
        <v>70000</v>
      </c>
      <c r="H101" s="63"/>
      <c r="I101" s="69"/>
    </row>
    <row r="102" spans="1:9" ht="16.5" customHeight="1" outlineLevel="1">
      <c r="A102" s="147">
        <v>1031</v>
      </c>
      <c r="B102" s="147">
        <v>5169</v>
      </c>
      <c r="C102" s="241"/>
      <c r="D102" s="180" t="s">
        <v>98</v>
      </c>
      <c r="E102" s="269">
        <v>30000</v>
      </c>
      <c r="F102" s="286">
        <v>72000</v>
      </c>
      <c r="G102" s="214">
        <v>130000</v>
      </c>
      <c r="H102" s="63"/>
      <c r="I102" s="69"/>
    </row>
    <row r="103" spans="1:9" ht="16.5" customHeight="1">
      <c r="A103" s="148">
        <v>1031</v>
      </c>
      <c r="B103" s="147"/>
      <c r="C103" s="358" t="s">
        <v>281</v>
      </c>
      <c r="D103" s="359"/>
      <c r="E103" s="231">
        <f>SUM(E100:E102)</f>
        <v>80000</v>
      </c>
      <c r="F103" s="245">
        <f>SUM(F100:F102)</f>
        <v>100000</v>
      </c>
      <c r="G103" s="130">
        <f>SUM(G100:G102)</f>
        <v>210000</v>
      </c>
      <c r="H103" s="69"/>
      <c r="I103" s="280"/>
    </row>
    <row r="104" spans="1:9" ht="16.5" customHeight="1" outlineLevel="1">
      <c r="A104" s="147">
        <v>2212</v>
      </c>
      <c r="B104" s="147">
        <v>5139</v>
      </c>
      <c r="C104" s="243"/>
      <c r="D104" s="180" t="s">
        <v>282</v>
      </c>
      <c r="E104" s="270">
        <v>0</v>
      </c>
      <c r="F104" s="246">
        <v>20000</v>
      </c>
      <c r="G104" s="288">
        <v>0</v>
      </c>
      <c r="H104" s="63"/>
      <c r="I104" s="69"/>
    </row>
    <row r="105" spans="1:9" ht="16.5" customHeight="1" outlineLevel="1">
      <c r="A105" s="147">
        <v>2212</v>
      </c>
      <c r="B105" s="147">
        <v>5139</v>
      </c>
      <c r="C105" s="243"/>
      <c r="D105" s="180" t="s">
        <v>144</v>
      </c>
      <c r="E105" s="270">
        <v>2000</v>
      </c>
      <c r="F105" s="246">
        <v>7000</v>
      </c>
      <c r="G105" s="288">
        <v>10000</v>
      </c>
      <c r="H105" s="63"/>
      <c r="I105" s="69"/>
    </row>
    <row r="106" spans="1:9" ht="16.5" customHeight="1" outlineLevel="1">
      <c r="A106" s="147">
        <v>2212</v>
      </c>
      <c r="B106" s="147">
        <v>5169</v>
      </c>
      <c r="C106" s="243"/>
      <c r="D106" s="180" t="s">
        <v>73</v>
      </c>
      <c r="E106" s="270">
        <v>25000</v>
      </c>
      <c r="F106" s="246">
        <v>25000</v>
      </c>
      <c r="G106" s="288">
        <v>25000</v>
      </c>
      <c r="H106" s="63"/>
      <c r="I106" s="69"/>
    </row>
    <row r="107" spans="1:9" ht="16.5" customHeight="1" outlineLevel="1">
      <c r="A107" s="147">
        <v>2212</v>
      </c>
      <c r="B107" s="147">
        <v>5171</v>
      </c>
      <c r="C107" s="243"/>
      <c r="D107" s="180" t="s">
        <v>74</v>
      </c>
      <c r="E107" s="246">
        <v>2000000</v>
      </c>
      <c r="F107" s="246">
        <v>50000</v>
      </c>
      <c r="G107" s="288">
        <v>230000</v>
      </c>
      <c r="H107" s="63"/>
      <c r="I107" s="69"/>
    </row>
    <row r="108" spans="1:9" ht="16.5" customHeight="1" outlineLevel="1">
      <c r="A108" s="147">
        <v>2212</v>
      </c>
      <c r="B108" s="147">
        <v>6119</v>
      </c>
      <c r="C108" s="243"/>
      <c r="D108" s="180" t="s">
        <v>254</v>
      </c>
      <c r="E108" s="246">
        <v>0</v>
      </c>
      <c r="F108" s="246">
        <v>25000</v>
      </c>
      <c r="G108" s="288">
        <v>0</v>
      </c>
      <c r="H108" s="63"/>
      <c r="I108" s="69"/>
    </row>
    <row r="109" spans="1:9" ht="16.5" customHeight="1">
      <c r="A109" s="148">
        <v>2212</v>
      </c>
      <c r="B109" s="147"/>
      <c r="C109" s="358" t="s">
        <v>76</v>
      </c>
      <c r="D109" s="359"/>
      <c r="E109" s="231">
        <f>SUM(E104:E108)</f>
        <v>2027000</v>
      </c>
      <c r="F109" s="245">
        <f>SUM(F104:F108)</f>
        <v>127000</v>
      </c>
      <c r="G109" s="130">
        <f>SUM(G104:G108)</f>
        <v>265000</v>
      </c>
      <c r="H109" s="69"/>
      <c r="I109" s="280"/>
    </row>
    <row r="110" spans="1:9" ht="16.5" customHeight="1" outlineLevel="1">
      <c r="A110" s="147">
        <v>2219</v>
      </c>
      <c r="B110" s="147">
        <v>5137</v>
      </c>
      <c r="C110" s="243"/>
      <c r="D110" s="180" t="s">
        <v>92</v>
      </c>
      <c r="E110" s="246">
        <v>60000</v>
      </c>
      <c r="F110" s="246">
        <v>59000</v>
      </c>
      <c r="G110" s="288">
        <v>10000</v>
      </c>
      <c r="H110" s="63"/>
      <c r="I110" s="69"/>
    </row>
    <row r="111" spans="1:9" ht="16.5" customHeight="1" outlineLevel="1">
      <c r="A111" s="147">
        <v>2219</v>
      </c>
      <c r="B111" s="147">
        <v>5139</v>
      </c>
      <c r="C111" s="243"/>
      <c r="D111" s="180" t="s">
        <v>144</v>
      </c>
      <c r="E111" s="246">
        <v>5000</v>
      </c>
      <c r="F111" s="246">
        <v>6000</v>
      </c>
      <c r="G111" s="288">
        <v>10000</v>
      </c>
      <c r="H111" s="63"/>
      <c r="I111" s="69"/>
    </row>
    <row r="112" spans="1:9" ht="16.5" customHeight="1" outlineLevel="1">
      <c r="A112" s="147">
        <v>2219</v>
      </c>
      <c r="B112" s="147">
        <v>5168</v>
      </c>
      <c r="C112" s="243"/>
      <c r="D112" s="180" t="s">
        <v>77</v>
      </c>
      <c r="E112" s="246">
        <v>5000</v>
      </c>
      <c r="F112" s="246">
        <v>5000</v>
      </c>
      <c r="G112" s="288">
        <v>200000</v>
      </c>
      <c r="H112" s="63"/>
      <c r="I112" s="69"/>
    </row>
    <row r="113" spans="1:9" ht="16.5" customHeight="1" outlineLevel="1">
      <c r="A113" s="147">
        <v>2219</v>
      </c>
      <c r="B113" s="147">
        <v>5169</v>
      </c>
      <c r="C113" s="243"/>
      <c r="D113" s="180" t="s">
        <v>78</v>
      </c>
      <c r="E113" s="246">
        <v>100000</v>
      </c>
      <c r="F113" s="246">
        <v>59000</v>
      </c>
      <c r="G113" s="288">
        <v>150000</v>
      </c>
      <c r="H113" s="63"/>
      <c r="I113" s="69"/>
    </row>
    <row r="114" spans="1:9" ht="16.5" customHeight="1" outlineLevel="1">
      <c r="A114" s="147">
        <v>2219</v>
      </c>
      <c r="B114" s="147">
        <v>5171</v>
      </c>
      <c r="C114" s="243"/>
      <c r="D114" s="180" t="s">
        <v>100</v>
      </c>
      <c r="E114" s="246">
        <v>30000</v>
      </c>
      <c r="F114" s="246">
        <v>30000</v>
      </c>
      <c r="G114" s="288">
        <v>0</v>
      </c>
      <c r="H114" s="63"/>
      <c r="I114" s="69"/>
    </row>
    <row r="115" spans="1:9" ht="16.5" customHeight="1" outlineLevel="1">
      <c r="A115" s="147">
        <v>2219</v>
      </c>
      <c r="B115" s="147">
        <v>6119</v>
      </c>
      <c r="C115" s="243"/>
      <c r="D115" s="180" t="s">
        <v>272</v>
      </c>
      <c r="E115" s="246">
        <v>0</v>
      </c>
      <c r="F115" s="246">
        <v>41000</v>
      </c>
      <c r="G115" s="288">
        <v>0</v>
      </c>
      <c r="H115" s="63"/>
      <c r="I115" s="69"/>
    </row>
    <row r="116" spans="1:9" ht="16.5" customHeight="1" outlineLevel="1">
      <c r="A116" s="147">
        <v>2219</v>
      </c>
      <c r="B116" s="147">
        <v>6121</v>
      </c>
      <c r="C116" s="243"/>
      <c r="D116" s="180" t="s">
        <v>273</v>
      </c>
      <c r="E116" s="246">
        <v>0</v>
      </c>
      <c r="F116" s="246">
        <v>2486129</v>
      </c>
      <c r="G116" s="288">
        <v>15740000</v>
      </c>
      <c r="H116" s="63"/>
      <c r="I116" s="69"/>
    </row>
    <row r="117" spans="1:9" ht="16.5" customHeight="1">
      <c r="A117" s="148">
        <v>2219</v>
      </c>
      <c r="B117" s="147"/>
      <c r="C117" s="358" t="s">
        <v>80</v>
      </c>
      <c r="D117" s="359"/>
      <c r="E117" s="231">
        <f>SUM(E110:E116)</f>
        <v>200000</v>
      </c>
      <c r="F117" s="245">
        <f>SUM(F110:F116)</f>
        <v>2686129</v>
      </c>
      <c r="G117" s="130">
        <f>SUM(G110:G116)</f>
        <v>16110000</v>
      </c>
      <c r="H117" s="69"/>
      <c r="I117" s="280"/>
    </row>
    <row r="118" spans="1:9" ht="16.5" customHeight="1" outlineLevel="1">
      <c r="A118" s="147">
        <v>2292</v>
      </c>
      <c r="B118" s="147">
        <v>5339</v>
      </c>
      <c r="C118" s="243"/>
      <c r="D118" s="180" t="s">
        <v>81</v>
      </c>
      <c r="E118" s="246">
        <v>95000</v>
      </c>
      <c r="F118" s="246">
        <v>95000</v>
      </c>
      <c r="G118" s="288">
        <v>95000</v>
      </c>
      <c r="H118" s="63"/>
      <c r="I118" s="69"/>
    </row>
    <row r="119" spans="1:9" ht="16.5" customHeight="1">
      <c r="A119" s="148">
        <v>2292</v>
      </c>
      <c r="B119" s="147"/>
      <c r="C119" s="373" t="s">
        <v>82</v>
      </c>
      <c r="D119" s="359"/>
      <c r="E119" s="231">
        <f>SUM(E118:E118)</f>
        <v>95000</v>
      </c>
      <c r="F119" s="245">
        <f>SUM(F118)</f>
        <v>95000</v>
      </c>
      <c r="G119" s="130">
        <f>SUM(G118)</f>
        <v>95000</v>
      </c>
      <c r="H119" s="69"/>
      <c r="I119" s="280"/>
    </row>
    <row r="120" spans="1:9" ht="16.5" customHeight="1" outlineLevel="1">
      <c r="A120" s="147">
        <v>2310</v>
      </c>
      <c r="B120" s="147">
        <v>5151</v>
      </c>
      <c r="C120" s="243"/>
      <c r="D120" s="180" t="s">
        <v>283</v>
      </c>
      <c r="E120" s="246">
        <v>90000</v>
      </c>
      <c r="F120" s="246">
        <v>77000</v>
      </c>
      <c r="G120" s="287">
        <v>60000</v>
      </c>
      <c r="H120" s="63"/>
      <c r="I120" s="69"/>
    </row>
    <row r="121" spans="1:9" ht="16.5" customHeight="1" outlineLevel="1">
      <c r="A121" s="147">
        <v>2310</v>
      </c>
      <c r="B121" s="147">
        <v>5169</v>
      </c>
      <c r="C121" s="243"/>
      <c r="D121" s="180" t="s">
        <v>78</v>
      </c>
      <c r="E121" s="246">
        <v>10000</v>
      </c>
      <c r="F121" s="246">
        <v>23000</v>
      </c>
      <c r="G121" s="287">
        <v>0</v>
      </c>
      <c r="H121" s="63"/>
      <c r="I121" s="69"/>
    </row>
    <row r="122" spans="1:9" ht="16.5" customHeight="1" outlineLevel="1">
      <c r="A122" s="147">
        <v>2310</v>
      </c>
      <c r="B122" s="147">
        <v>5171</v>
      </c>
      <c r="C122" s="243"/>
      <c r="D122" s="180" t="s">
        <v>100</v>
      </c>
      <c r="E122" s="246">
        <v>0</v>
      </c>
      <c r="F122" s="246">
        <v>148000</v>
      </c>
      <c r="G122" s="287">
        <v>0</v>
      </c>
      <c r="H122" s="63"/>
      <c r="I122" s="69"/>
    </row>
    <row r="123" spans="1:9" ht="16.5" customHeight="1" outlineLevel="1">
      <c r="A123" s="147">
        <v>2310</v>
      </c>
      <c r="B123" s="147">
        <v>6119</v>
      </c>
      <c r="C123" s="243"/>
      <c r="D123" s="180" t="s">
        <v>122</v>
      </c>
      <c r="E123" s="246">
        <v>0</v>
      </c>
      <c r="F123" s="246">
        <v>0</v>
      </c>
      <c r="G123" s="287">
        <v>0</v>
      </c>
      <c r="H123" s="63"/>
      <c r="I123" s="69"/>
    </row>
    <row r="124" spans="1:9" ht="16.5" customHeight="1" outlineLevel="1">
      <c r="A124" s="147">
        <v>2310</v>
      </c>
      <c r="B124" s="147">
        <v>6121</v>
      </c>
      <c r="C124" s="243"/>
      <c r="D124" s="180" t="s">
        <v>90</v>
      </c>
      <c r="E124" s="246">
        <v>150000</v>
      </c>
      <c r="F124" s="246">
        <v>35000</v>
      </c>
      <c r="G124" s="287">
        <v>0</v>
      </c>
      <c r="H124" s="63"/>
      <c r="I124" s="69"/>
    </row>
    <row r="125" spans="1:9" ht="16.5" customHeight="1">
      <c r="A125" s="148">
        <v>2310</v>
      </c>
      <c r="B125" s="147"/>
      <c r="C125" s="373" t="s">
        <v>224</v>
      </c>
      <c r="D125" s="359"/>
      <c r="E125" s="231">
        <f>SUM(E120:E124)</f>
        <v>250000</v>
      </c>
      <c r="F125" s="245">
        <f>SUM(F120:F124)</f>
        <v>283000</v>
      </c>
      <c r="G125" s="130">
        <f>SUM(G120:G124)</f>
        <v>60000</v>
      </c>
      <c r="H125" s="69"/>
      <c r="I125" s="280"/>
    </row>
    <row r="126" spans="1:9" ht="16.5" customHeight="1" outlineLevel="1">
      <c r="A126" s="147">
        <v>2321</v>
      </c>
      <c r="B126" s="147">
        <v>5011</v>
      </c>
      <c r="C126" s="243"/>
      <c r="D126" s="180" t="s">
        <v>219</v>
      </c>
      <c r="E126" s="246">
        <v>90000</v>
      </c>
      <c r="F126" s="246">
        <v>0</v>
      </c>
      <c r="G126" s="288">
        <v>0</v>
      </c>
      <c r="H126" s="63"/>
      <c r="I126" s="69"/>
    </row>
    <row r="127" spans="1:9" ht="16.5" customHeight="1" outlineLevel="1">
      <c r="A127" s="147">
        <v>2321</v>
      </c>
      <c r="B127" s="147">
        <v>5021</v>
      </c>
      <c r="C127" s="243"/>
      <c r="D127" s="180" t="s">
        <v>104</v>
      </c>
      <c r="E127" s="246">
        <v>15000</v>
      </c>
      <c r="F127" s="246">
        <v>0</v>
      </c>
      <c r="G127" s="288">
        <v>0</v>
      </c>
      <c r="H127" s="63"/>
      <c r="I127" s="69"/>
    </row>
    <row r="128" spans="1:9" ht="16.5" customHeight="1" outlineLevel="1">
      <c r="A128" s="147">
        <v>2321</v>
      </c>
      <c r="B128" s="147">
        <v>5031</v>
      </c>
      <c r="C128" s="243"/>
      <c r="D128" s="180" t="s">
        <v>86</v>
      </c>
      <c r="E128" s="246">
        <v>25000</v>
      </c>
      <c r="F128" s="246">
        <v>0</v>
      </c>
      <c r="G128" s="288">
        <v>0</v>
      </c>
      <c r="H128" s="63"/>
      <c r="I128" s="69"/>
    </row>
    <row r="129" spans="1:9" ht="16.5" customHeight="1" outlineLevel="1">
      <c r="A129" s="147">
        <v>2321</v>
      </c>
      <c r="B129" s="147">
        <v>5032</v>
      </c>
      <c r="C129" s="243"/>
      <c r="D129" s="180" t="s">
        <v>87</v>
      </c>
      <c r="E129" s="246">
        <v>15000</v>
      </c>
      <c r="F129" s="246">
        <v>14200</v>
      </c>
      <c r="G129" s="288">
        <v>0</v>
      </c>
      <c r="H129" s="63"/>
      <c r="I129" s="69"/>
    </row>
    <row r="130" spans="1:9" ht="16.5" customHeight="1" outlineLevel="1">
      <c r="A130" s="147">
        <v>2321</v>
      </c>
      <c r="B130" s="147">
        <v>5132</v>
      </c>
      <c r="C130" s="243"/>
      <c r="D130" s="180" t="s">
        <v>130</v>
      </c>
      <c r="E130" s="246">
        <v>2000</v>
      </c>
      <c r="F130" s="246">
        <v>2000</v>
      </c>
      <c r="G130" s="288">
        <v>3000</v>
      </c>
      <c r="H130" s="63"/>
      <c r="I130" s="69"/>
    </row>
    <row r="131" spans="1:9" ht="16.5" customHeight="1" outlineLevel="1">
      <c r="A131" s="147">
        <v>2321</v>
      </c>
      <c r="B131" s="147">
        <v>5139</v>
      </c>
      <c r="C131" s="243"/>
      <c r="D131" s="180" t="s">
        <v>144</v>
      </c>
      <c r="E131" s="246">
        <v>15000</v>
      </c>
      <c r="F131" s="246">
        <v>21000</v>
      </c>
      <c r="G131" s="288">
        <v>50000</v>
      </c>
      <c r="H131" s="63"/>
      <c r="I131" s="69"/>
    </row>
    <row r="132" spans="1:9" ht="16.5" customHeight="1" outlineLevel="1">
      <c r="A132" s="147">
        <v>2321</v>
      </c>
      <c r="B132" s="147">
        <v>5154</v>
      </c>
      <c r="C132" s="243"/>
      <c r="D132" s="180" t="s">
        <v>88</v>
      </c>
      <c r="E132" s="246">
        <v>50000</v>
      </c>
      <c r="F132" s="246">
        <v>33000</v>
      </c>
      <c r="G132" s="288">
        <v>70000</v>
      </c>
      <c r="H132" s="63"/>
      <c r="I132" s="69"/>
    </row>
    <row r="133" spans="1:9" ht="16.5" customHeight="1" outlineLevel="1">
      <c r="A133" s="147">
        <v>2321</v>
      </c>
      <c r="B133" s="147">
        <v>5169</v>
      </c>
      <c r="C133" s="243"/>
      <c r="D133" s="180" t="s">
        <v>89</v>
      </c>
      <c r="E133" s="246">
        <v>850000</v>
      </c>
      <c r="F133" s="246">
        <v>895000</v>
      </c>
      <c r="G133" s="288">
        <v>850000</v>
      </c>
      <c r="I133" s="69"/>
    </row>
    <row r="134" spans="1:9" ht="16.5" customHeight="1" outlineLevel="1">
      <c r="A134" s="147">
        <v>2321</v>
      </c>
      <c r="B134" s="147">
        <v>5171</v>
      </c>
      <c r="C134" s="243"/>
      <c r="D134" s="180" t="s">
        <v>79</v>
      </c>
      <c r="E134" s="246">
        <v>40000</v>
      </c>
      <c r="F134" s="246">
        <v>40000</v>
      </c>
      <c r="G134" s="288">
        <v>50000</v>
      </c>
      <c r="H134" s="63"/>
      <c r="I134" s="69"/>
    </row>
    <row r="135" spans="1:9" ht="16.5" customHeight="1" outlineLevel="1">
      <c r="A135" s="147">
        <v>2321</v>
      </c>
      <c r="B135" s="147">
        <v>6119</v>
      </c>
      <c r="C135" s="243"/>
      <c r="D135" s="180" t="s">
        <v>122</v>
      </c>
      <c r="E135" s="246">
        <v>0</v>
      </c>
      <c r="F135" s="246">
        <v>96800</v>
      </c>
      <c r="G135" s="288">
        <v>0</v>
      </c>
      <c r="H135" s="63"/>
      <c r="I135" s="69"/>
    </row>
    <row r="136" spans="1:9" ht="16.5" customHeight="1" outlineLevel="1">
      <c r="A136" s="147">
        <v>2321</v>
      </c>
      <c r="B136" s="147">
        <v>6121</v>
      </c>
      <c r="C136" s="243"/>
      <c r="D136" s="180" t="s">
        <v>90</v>
      </c>
      <c r="E136" s="246">
        <v>0</v>
      </c>
      <c r="F136" s="246">
        <v>82000</v>
      </c>
      <c r="G136" s="288">
        <v>2100000</v>
      </c>
      <c r="H136" s="63"/>
      <c r="I136" s="69"/>
    </row>
    <row r="137" spans="1:9" ht="16.5" customHeight="1">
      <c r="A137" s="148">
        <v>2321</v>
      </c>
      <c r="B137" s="147"/>
      <c r="C137" s="373" t="s">
        <v>91</v>
      </c>
      <c r="D137" s="359"/>
      <c r="E137" s="231">
        <f>SUM(E126:E136)</f>
        <v>1102000</v>
      </c>
      <c r="F137" s="245">
        <f>SUM(F126:F136)</f>
        <v>1184000</v>
      </c>
      <c r="G137" s="130">
        <f>SUM(G126:G136)</f>
        <v>3123000</v>
      </c>
      <c r="H137" s="69"/>
      <c r="I137" s="280"/>
    </row>
    <row r="138" spans="1:9" ht="16.5" customHeight="1" outlineLevel="1">
      <c r="A138" s="147">
        <v>2334</v>
      </c>
      <c r="B138" s="147">
        <v>6121</v>
      </c>
      <c r="C138" s="243"/>
      <c r="D138" s="180" t="s">
        <v>285</v>
      </c>
      <c r="E138" s="246">
        <v>0</v>
      </c>
      <c r="F138" s="246">
        <v>24200</v>
      </c>
      <c r="G138" s="288">
        <v>60000</v>
      </c>
      <c r="H138" s="63"/>
      <c r="I138" s="69"/>
    </row>
    <row r="139" spans="1:9" ht="16.5" customHeight="1">
      <c r="A139" s="148">
        <v>2334</v>
      </c>
      <c r="B139" s="147"/>
      <c r="C139" s="374" t="s">
        <v>286</v>
      </c>
      <c r="D139" s="374"/>
      <c r="E139" s="245">
        <v>0</v>
      </c>
      <c r="F139" s="245">
        <f>SUM(F138)</f>
        <v>24200</v>
      </c>
      <c r="G139" s="130">
        <v>60000</v>
      </c>
      <c r="H139" s="63"/>
      <c r="I139" s="69"/>
    </row>
    <row r="140" spans="1:9" ht="16.5" customHeight="1" outlineLevel="1">
      <c r="A140" s="147">
        <v>3111</v>
      </c>
      <c r="B140" s="147">
        <v>5137</v>
      </c>
      <c r="C140" s="243"/>
      <c r="D140" s="180" t="s">
        <v>92</v>
      </c>
      <c r="E140" s="246">
        <v>0</v>
      </c>
      <c r="F140" s="246">
        <v>0</v>
      </c>
      <c r="G140" s="287">
        <v>0</v>
      </c>
      <c r="H140" s="63"/>
      <c r="I140" s="69"/>
    </row>
    <row r="141" spans="1:9" ht="16.5" customHeight="1" outlineLevel="1">
      <c r="A141" s="147">
        <v>3111</v>
      </c>
      <c r="B141" s="147">
        <v>5139</v>
      </c>
      <c r="C141" s="243"/>
      <c r="D141" s="180" t="s">
        <v>144</v>
      </c>
      <c r="E141" s="246">
        <v>0</v>
      </c>
      <c r="F141" s="246">
        <v>0</v>
      </c>
      <c r="G141" s="287">
        <v>0</v>
      </c>
      <c r="H141" s="63"/>
      <c r="I141" s="69"/>
    </row>
    <row r="142" spans="1:9" ht="16.5" customHeight="1" outlineLevel="1">
      <c r="A142" s="147">
        <v>3111</v>
      </c>
      <c r="B142" s="147">
        <v>5169</v>
      </c>
      <c r="C142" s="243"/>
      <c r="D142" s="180" t="s">
        <v>78</v>
      </c>
      <c r="E142" s="246">
        <v>10000</v>
      </c>
      <c r="F142" s="246">
        <v>10000</v>
      </c>
      <c r="G142" s="288">
        <v>60000</v>
      </c>
      <c r="H142" s="63"/>
      <c r="I142" s="69"/>
    </row>
    <row r="143" spans="1:9" ht="16.5" customHeight="1" outlineLevel="1">
      <c r="A143" s="147">
        <v>3111</v>
      </c>
      <c r="B143" s="147">
        <v>5331</v>
      </c>
      <c r="C143" s="243"/>
      <c r="D143" s="180" t="s">
        <v>93</v>
      </c>
      <c r="E143" s="246">
        <v>280000</v>
      </c>
      <c r="F143" s="246">
        <v>280000</v>
      </c>
      <c r="G143" s="288">
        <v>250000</v>
      </c>
      <c r="H143" s="63"/>
      <c r="I143" s="69"/>
    </row>
    <row r="144" spans="1:9" ht="16.5" customHeight="1" outlineLevel="1">
      <c r="A144" s="147">
        <v>3111</v>
      </c>
      <c r="B144" s="147">
        <v>6121</v>
      </c>
      <c r="C144" s="243"/>
      <c r="D144" s="180" t="s">
        <v>90</v>
      </c>
      <c r="E144" s="246">
        <v>0</v>
      </c>
      <c r="F144" s="246">
        <v>0</v>
      </c>
      <c r="G144" s="288">
        <v>0</v>
      </c>
      <c r="H144" s="63"/>
      <c r="I144" s="69"/>
    </row>
    <row r="145" spans="1:9" ht="16.5" customHeight="1">
      <c r="A145" s="148">
        <v>3111</v>
      </c>
      <c r="B145" s="147"/>
      <c r="C145" s="374" t="s">
        <v>94</v>
      </c>
      <c r="D145" s="374"/>
      <c r="E145" s="245">
        <f>SUM(E140:E144)</f>
        <v>290000</v>
      </c>
      <c r="F145" s="245">
        <f>SUM(F140:F144)</f>
        <v>290000</v>
      </c>
      <c r="G145" s="130">
        <f>SUM(G140:G144)</f>
        <v>310000</v>
      </c>
      <c r="H145" s="63"/>
      <c r="I145" s="69"/>
    </row>
    <row r="146" spans="1:9" ht="16.5" customHeight="1" outlineLevel="1">
      <c r="A146" s="147">
        <v>3314</v>
      </c>
      <c r="B146" s="147">
        <v>5021</v>
      </c>
      <c r="C146" s="243"/>
      <c r="D146" s="180" t="s">
        <v>95</v>
      </c>
      <c r="E146" s="246">
        <v>16000</v>
      </c>
      <c r="F146" s="246">
        <v>16000</v>
      </c>
      <c r="G146" s="288">
        <v>16000</v>
      </c>
      <c r="H146" s="63"/>
      <c r="I146" s="69"/>
    </row>
    <row r="147" spans="1:9" ht="16.5" customHeight="1" outlineLevel="1">
      <c r="A147" s="147">
        <v>3314</v>
      </c>
      <c r="B147" s="302">
        <v>5136</v>
      </c>
      <c r="C147" s="243"/>
      <c r="D147" s="180" t="s">
        <v>96</v>
      </c>
      <c r="E147" s="304">
        <v>5500</v>
      </c>
      <c r="F147" s="246">
        <v>5500</v>
      </c>
      <c r="G147" s="131">
        <v>6000</v>
      </c>
      <c r="H147" s="303"/>
      <c r="I147" s="69"/>
    </row>
    <row r="148" spans="1:9" ht="16.5" customHeight="1" outlineLevel="1">
      <c r="A148" s="147">
        <v>3314</v>
      </c>
      <c r="B148" s="147">
        <v>6121</v>
      </c>
      <c r="C148" s="243"/>
      <c r="D148" s="180" t="s">
        <v>90</v>
      </c>
      <c r="E148" s="246">
        <v>0</v>
      </c>
      <c r="F148" s="246">
        <v>0</v>
      </c>
      <c r="G148" s="287">
        <v>0</v>
      </c>
      <c r="H148" s="63"/>
      <c r="I148" s="69"/>
    </row>
    <row r="149" spans="1:9" ht="16.5" customHeight="1">
      <c r="A149" s="147">
        <v>3314</v>
      </c>
      <c r="B149" s="147"/>
      <c r="C149" s="373" t="s">
        <v>38</v>
      </c>
      <c r="D149" s="359"/>
      <c r="E149" s="245">
        <f>SUM(E146:E148)</f>
        <v>21500</v>
      </c>
      <c r="F149" s="245">
        <f>SUM(F146:F148)</f>
        <v>21500</v>
      </c>
      <c r="G149" s="307">
        <f>SUM(G146:G148)</f>
        <v>22000</v>
      </c>
      <c r="H149" s="63"/>
      <c r="I149" s="69"/>
    </row>
    <row r="150" spans="1:9" ht="16.5" customHeight="1" outlineLevel="1">
      <c r="A150" s="147">
        <v>3319</v>
      </c>
      <c r="B150" s="147">
        <v>5139</v>
      </c>
      <c r="C150" s="243"/>
      <c r="D150" s="180" t="s">
        <v>97</v>
      </c>
      <c r="E150" s="246">
        <v>1000</v>
      </c>
      <c r="F150" s="246">
        <v>1000</v>
      </c>
      <c r="G150" s="287">
        <v>0</v>
      </c>
      <c r="H150" s="63"/>
      <c r="I150" s="69"/>
    </row>
    <row r="151" spans="1:9" ht="16.5" customHeight="1" outlineLevel="1">
      <c r="A151" s="147">
        <v>3319</v>
      </c>
      <c r="B151" s="147">
        <v>5169</v>
      </c>
      <c r="C151" s="243"/>
      <c r="D151" s="180" t="s">
        <v>98</v>
      </c>
      <c r="E151" s="246">
        <v>10000</v>
      </c>
      <c r="F151" s="246">
        <v>10000</v>
      </c>
      <c r="G151" s="287">
        <v>10000</v>
      </c>
      <c r="H151" s="63"/>
      <c r="I151" s="69"/>
    </row>
    <row r="152" spans="1:9" ht="16.5" customHeight="1">
      <c r="A152" s="148">
        <v>3319</v>
      </c>
      <c r="B152" s="147"/>
      <c r="C152" s="373" t="s">
        <v>99</v>
      </c>
      <c r="D152" s="359"/>
      <c r="E152" s="231">
        <f>SUM(E150:E151)</f>
        <v>11000</v>
      </c>
      <c r="F152" s="245">
        <f>SUM(F150:F151)</f>
        <v>11000</v>
      </c>
      <c r="G152" s="130">
        <f>SUM(G150:G151)</f>
        <v>10000</v>
      </c>
      <c r="H152" s="69"/>
      <c r="I152" s="280"/>
    </row>
    <row r="153" spans="1:9" ht="16.5" customHeight="1" outlineLevel="1">
      <c r="A153" s="147">
        <v>3326</v>
      </c>
      <c r="B153" s="147">
        <v>5171</v>
      </c>
      <c r="C153" s="243"/>
      <c r="D153" s="180" t="s">
        <v>100</v>
      </c>
      <c r="E153" s="246">
        <v>20000</v>
      </c>
      <c r="F153" s="246">
        <v>20000</v>
      </c>
      <c r="G153" s="288">
        <v>10000</v>
      </c>
      <c r="H153" s="63"/>
      <c r="I153" s="69"/>
    </row>
    <row r="154" spans="1:9" ht="16.5" customHeight="1" outlineLevel="1">
      <c r="A154" s="147">
        <v>3326</v>
      </c>
      <c r="B154" s="147">
        <v>5171</v>
      </c>
      <c r="C154" s="243"/>
      <c r="D154" s="180" t="s">
        <v>78</v>
      </c>
      <c r="E154" s="246">
        <v>2000</v>
      </c>
      <c r="F154" s="246">
        <v>2000</v>
      </c>
      <c r="G154" s="288">
        <v>140000</v>
      </c>
      <c r="H154" s="63"/>
      <c r="I154" s="69"/>
    </row>
    <row r="155" spans="1:9" ht="16.5" customHeight="1">
      <c r="A155" s="148">
        <v>3326</v>
      </c>
      <c r="B155" s="147"/>
      <c r="C155" s="373" t="s">
        <v>101</v>
      </c>
      <c r="D155" s="359"/>
      <c r="E155" s="231">
        <f>SUM(E153:E154)</f>
        <v>22000</v>
      </c>
      <c r="F155" s="245">
        <f>SUM(F153:F154)</f>
        <v>22000</v>
      </c>
      <c r="G155" s="130">
        <f>SUM(G153:G154)</f>
        <v>150000</v>
      </c>
      <c r="H155" s="69"/>
      <c r="I155" s="280"/>
    </row>
    <row r="156" spans="1:9" ht="16.5" customHeight="1" outlineLevel="1">
      <c r="A156" s="147">
        <v>3341</v>
      </c>
      <c r="B156" s="147">
        <v>5169</v>
      </c>
      <c r="C156" s="243"/>
      <c r="D156" s="180" t="s">
        <v>102</v>
      </c>
      <c r="E156" s="246">
        <v>3000</v>
      </c>
      <c r="F156" s="246">
        <v>13000</v>
      </c>
      <c r="G156" s="288">
        <v>5000</v>
      </c>
      <c r="H156" s="63"/>
      <c r="I156" s="69"/>
    </row>
    <row r="157" spans="1:9" ht="16.5" customHeight="1" outlineLevel="1">
      <c r="A157" s="147">
        <v>3341</v>
      </c>
      <c r="B157" s="147">
        <v>5171</v>
      </c>
      <c r="C157" s="243"/>
      <c r="D157" s="180" t="s">
        <v>100</v>
      </c>
      <c r="E157" s="246">
        <v>2000</v>
      </c>
      <c r="F157" s="246">
        <v>2000</v>
      </c>
      <c r="G157" s="288">
        <v>0</v>
      </c>
      <c r="H157" s="63"/>
      <c r="I157" s="69"/>
    </row>
    <row r="158" spans="1:9" ht="16.5" customHeight="1">
      <c r="A158" s="148">
        <v>3341</v>
      </c>
      <c r="B158" s="147"/>
      <c r="C158" s="373" t="s">
        <v>103</v>
      </c>
      <c r="D158" s="359"/>
      <c r="E158" s="231">
        <f>SUM(E156:E157)</f>
        <v>5000</v>
      </c>
      <c r="F158" s="245">
        <f>SUM(F156:F157)</f>
        <v>15000</v>
      </c>
      <c r="G158" s="130">
        <f>SUM(G156:G157)</f>
        <v>5000</v>
      </c>
      <c r="H158" s="69"/>
      <c r="I158" s="280"/>
    </row>
    <row r="159" spans="1:9" ht="16.5" customHeight="1" outlineLevel="1">
      <c r="A159" s="147">
        <v>3399</v>
      </c>
      <c r="B159" s="147">
        <v>5021</v>
      </c>
      <c r="C159" s="243"/>
      <c r="D159" s="180" t="s">
        <v>104</v>
      </c>
      <c r="E159" s="246">
        <v>5000</v>
      </c>
      <c r="F159" s="246">
        <v>5000</v>
      </c>
      <c r="G159" s="287">
        <v>0</v>
      </c>
      <c r="H159" s="63"/>
      <c r="I159" s="69"/>
    </row>
    <row r="160" spans="1:9" ht="16.5" customHeight="1" outlineLevel="1">
      <c r="A160" s="147">
        <v>3399</v>
      </c>
      <c r="B160" s="147">
        <v>5137</v>
      </c>
      <c r="C160" s="243"/>
      <c r="D160" s="180" t="s">
        <v>92</v>
      </c>
      <c r="E160" s="246">
        <v>5000</v>
      </c>
      <c r="F160" s="246">
        <v>5000</v>
      </c>
      <c r="G160" s="287">
        <v>0</v>
      </c>
      <c r="H160" s="63"/>
      <c r="I160" s="69"/>
    </row>
    <row r="161" spans="1:9" ht="16.5" customHeight="1" outlineLevel="1">
      <c r="A161" s="147">
        <v>3399</v>
      </c>
      <c r="B161" s="147">
        <v>5139</v>
      </c>
      <c r="C161" s="243"/>
      <c r="D161" s="180" t="s">
        <v>144</v>
      </c>
      <c r="E161" s="246">
        <v>30000</v>
      </c>
      <c r="F161" s="246">
        <v>30000</v>
      </c>
      <c r="G161" s="214">
        <v>40000</v>
      </c>
      <c r="H161" s="63"/>
      <c r="I161" s="69"/>
    </row>
    <row r="162" spans="1:9" ht="16.5" customHeight="1" outlineLevel="1">
      <c r="A162" s="147">
        <v>3399</v>
      </c>
      <c r="B162" s="147">
        <v>5169</v>
      </c>
      <c r="C162" s="243"/>
      <c r="D162" s="180" t="s">
        <v>78</v>
      </c>
      <c r="E162" s="246">
        <v>40000</v>
      </c>
      <c r="F162" s="246">
        <v>40000</v>
      </c>
      <c r="G162" s="214">
        <v>40000</v>
      </c>
      <c r="H162" s="63"/>
      <c r="I162" s="69"/>
    </row>
    <row r="163" spans="1:9" ht="16.5" customHeight="1" outlineLevel="1">
      <c r="A163" s="147">
        <v>3399</v>
      </c>
      <c r="B163" s="147">
        <v>5175</v>
      </c>
      <c r="C163" s="243"/>
      <c r="D163" s="180" t="s">
        <v>106</v>
      </c>
      <c r="E163" s="246">
        <v>5000</v>
      </c>
      <c r="F163" s="246">
        <v>5000</v>
      </c>
      <c r="G163" s="287">
        <v>0</v>
      </c>
      <c r="H163" s="63"/>
      <c r="I163" s="69"/>
    </row>
    <row r="164" spans="1:9" ht="16.5" customHeight="1" outlineLevel="1">
      <c r="A164" s="147">
        <v>3399</v>
      </c>
      <c r="B164" s="147">
        <v>5194</v>
      </c>
      <c r="C164" s="243"/>
      <c r="D164" s="180" t="s">
        <v>107</v>
      </c>
      <c r="E164" s="246">
        <v>15000</v>
      </c>
      <c r="F164" s="246">
        <v>25000</v>
      </c>
      <c r="G164" s="287">
        <v>0</v>
      </c>
      <c r="H164" s="63"/>
      <c r="I164" s="69"/>
    </row>
    <row r="165" spans="1:9" ht="16.5" customHeight="1" outlineLevel="1">
      <c r="A165" s="147">
        <v>3399</v>
      </c>
      <c r="B165" s="147">
        <v>5492</v>
      </c>
      <c r="C165" s="243"/>
      <c r="D165" s="180" t="s">
        <v>108</v>
      </c>
      <c r="E165" s="246">
        <v>10000</v>
      </c>
      <c r="F165" s="246">
        <v>10000</v>
      </c>
      <c r="G165" s="301">
        <v>0</v>
      </c>
      <c r="H165" s="63"/>
      <c r="I165" s="69"/>
    </row>
    <row r="166" spans="1:9" ht="16.5" customHeight="1">
      <c r="A166" s="148">
        <v>3399</v>
      </c>
      <c r="B166" s="147"/>
      <c r="C166" s="373" t="s">
        <v>109</v>
      </c>
      <c r="D166" s="359"/>
      <c r="E166" s="231">
        <f>SUM(E159:E165)</f>
        <v>110000</v>
      </c>
      <c r="F166" s="245">
        <f>SUM(F159:F165)</f>
        <v>120000</v>
      </c>
      <c r="G166" s="130">
        <f>SUM(G159:G165)</f>
        <v>80000</v>
      </c>
      <c r="H166" s="69"/>
      <c r="I166" s="280"/>
    </row>
    <row r="167" spans="1:9" ht="16.5" customHeight="1" outlineLevel="1">
      <c r="A167" s="147">
        <v>3412</v>
      </c>
      <c r="B167" s="147">
        <v>5137</v>
      </c>
      <c r="C167" s="243"/>
      <c r="D167" s="180" t="s">
        <v>110</v>
      </c>
      <c r="E167" s="246">
        <v>0</v>
      </c>
      <c r="F167" s="246">
        <v>0</v>
      </c>
      <c r="G167" s="288">
        <v>0</v>
      </c>
      <c r="H167" s="63"/>
      <c r="I167" s="69"/>
    </row>
    <row r="168" spans="1:9" ht="16.5" customHeight="1" outlineLevel="1">
      <c r="A168" s="147">
        <v>3412</v>
      </c>
      <c r="B168" s="147">
        <v>5139</v>
      </c>
      <c r="C168" s="243"/>
      <c r="D168" s="180" t="s">
        <v>111</v>
      </c>
      <c r="E168" s="246">
        <v>20000</v>
      </c>
      <c r="F168" s="246">
        <v>20000</v>
      </c>
      <c r="G168" s="288">
        <v>30000</v>
      </c>
      <c r="H168" s="63"/>
      <c r="I168" s="69"/>
    </row>
    <row r="169" spans="1:9" ht="16.5" customHeight="1" outlineLevel="1">
      <c r="A169" s="147">
        <v>3412</v>
      </c>
      <c r="B169" s="147">
        <v>5153</v>
      </c>
      <c r="C169" s="243"/>
      <c r="D169" s="180" t="s">
        <v>112</v>
      </c>
      <c r="E169" s="246">
        <v>60000</v>
      </c>
      <c r="F169" s="246">
        <v>60000</v>
      </c>
      <c r="G169" s="288">
        <v>80000</v>
      </c>
      <c r="H169" s="63"/>
      <c r="I169" s="69"/>
    </row>
    <row r="170" spans="1:9" ht="16.5" customHeight="1" outlineLevel="1">
      <c r="A170" s="147">
        <v>3412</v>
      </c>
      <c r="B170" s="147">
        <v>5154</v>
      </c>
      <c r="C170" s="243"/>
      <c r="D170" s="180" t="s">
        <v>113</v>
      </c>
      <c r="E170" s="246">
        <v>140000</v>
      </c>
      <c r="F170" s="246">
        <v>140000</v>
      </c>
      <c r="G170" s="288">
        <v>160000</v>
      </c>
      <c r="H170" s="63"/>
      <c r="I170" s="69"/>
    </row>
    <row r="171" spans="1:9" ht="16.5" customHeight="1" outlineLevel="1">
      <c r="A171" s="147">
        <v>3412</v>
      </c>
      <c r="B171" s="147">
        <v>5169</v>
      </c>
      <c r="C171" s="243"/>
      <c r="D171" s="180" t="s">
        <v>78</v>
      </c>
      <c r="E171" s="246">
        <v>10000</v>
      </c>
      <c r="F171" s="246">
        <v>10000</v>
      </c>
      <c r="G171" s="288">
        <v>20000</v>
      </c>
      <c r="H171" s="63"/>
      <c r="I171" s="69"/>
    </row>
    <row r="172" spans="1:9" ht="16.5" customHeight="1" outlineLevel="1">
      <c r="A172" s="147">
        <v>3412</v>
      </c>
      <c r="B172" s="147">
        <v>5171</v>
      </c>
      <c r="C172" s="243"/>
      <c r="D172" s="180" t="s">
        <v>100</v>
      </c>
      <c r="E172" s="246">
        <v>0</v>
      </c>
      <c r="F172" s="246">
        <v>0</v>
      </c>
      <c r="G172" s="288">
        <v>0</v>
      </c>
      <c r="H172" s="63"/>
      <c r="I172" s="69"/>
    </row>
    <row r="173" spans="1:9" ht="16.5" customHeight="1" outlineLevel="1">
      <c r="A173" s="147">
        <v>3412</v>
      </c>
      <c r="B173" s="147">
        <v>6121</v>
      </c>
      <c r="C173" s="243"/>
      <c r="D173" s="180" t="s">
        <v>90</v>
      </c>
      <c r="E173" s="246">
        <v>850000</v>
      </c>
      <c r="F173" s="246">
        <v>50000</v>
      </c>
      <c r="G173" s="288">
        <v>0</v>
      </c>
      <c r="H173" s="63"/>
      <c r="I173" s="69"/>
    </row>
    <row r="174" spans="1:9" ht="16.5" customHeight="1">
      <c r="A174" s="148">
        <v>3412</v>
      </c>
      <c r="B174" s="147"/>
      <c r="C174" s="373" t="s">
        <v>44</v>
      </c>
      <c r="D174" s="359"/>
      <c r="E174" s="245">
        <f>SUM(E167:E173)</f>
        <v>1080000</v>
      </c>
      <c r="F174" s="245">
        <f>SUM(F167:F173)</f>
        <v>280000</v>
      </c>
      <c r="G174" s="130">
        <f>SUM(G167:G173)</f>
        <v>290000</v>
      </c>
      <c r="H174" s="63"/>
      <c r="I174" s="69"/>
    </row>
    <row r="175" spans="1:9" ht="16.5" customHeight="1" outlineLevel="1">
      <c r="A175" s="147">
        <v>3429</v>
      </c>
      <c r="B175" s="147">
        <v>5021</v>
      </c>
      <c r="C175" s="243"/>
      <c r="D175" s="180" t="s">
        <v>104</v>
      </c>
      <c r="E175" s="246">
        <v>10000</v>
      </c>
      <c r="F175" s="246">
        <v>10000</v>
      </c>
      <c r="G175" s="288">
        <v>5000</v>
      </c>
      <c r="H175" s="63"/>
      <c r="I175" s="69"/>
    </row>
    <row r="176" spans="1:9" ht="16.5" customHeight="1" outlineLevel="1">
      <c r="A176" s="147">
        <v>3429</v>
      </c>
      <c r="B176" s="147">
        <v>5139</v>
      </c>
      <c r="C176" s="243"/>
      <c r="D176" s="180" t="s">
        <v>144</v>
      </c>
      <c r="E176" s="246">
        <v>30000</v>
      </c>
      <c r="F176" s="246">
        <v>30000</v>
      </c>
      <c r="G176" s="288">
        <v>20000</v>
      </c>
      <c r="H176" s="63"/>
      <c r="I176" s="69"/>
    </row>
    <row r="177" spans="1:9" ht="16.5" customHeight="1" outlineLevel="1">
      <c r="A177" s="147">
        <v>3429</v>
      </c>
      <c r="B177" s="147">
        <v>5169</v>
      </c>
      <c r="C177" s="243"/>
      <c r="D177" s="180" t="s">
        <v>78</v>
      </c>
      <c r="E177" s="246">
        <v>15000</v>
      </c>
      <c r="F177" s="246">
        <v>30000</v>
      </c>
      <c r="G177" s="288">
        <v>15000</v>
      </c>
      <c r="H177" s="63"/>
      <c r="I177" s="69"/>
    </row>
    <row r="178" spans="1:9" ht="16.5" customHeight="1" outlineLevel="1">
      <c r="A178" s="147">
        <v>3429</v>
      </c>
      <c r="B178" s="147">
        <v>6129</v>
      </c>
      <c r="C178" s="243"/>
      <c r="D178" s="180" t="s">
        <v>256</v>
      </c>
      <c r="E178" s="246">
        <v>0</v>
      </c>
      <c r="F178" s="246">
        <v>0</v>
      </c>
      <c r="G178" s="288">
        <v>0</v>
      </c>
      <c r="H178" s="63"/>
      <c r="I178" s="69"/>
    </row>
    <row r="179" spans="1:9" ht="16.5" customHeight="1" outlineLevel="1">
      <c r="A179" s="147">
        <v>3429</v>
      </c>
      <c r="B179" s="147">
        <v>6121</v>
      </c>
      <c r="C179" s="243"/>
      <c r="D179" s="180" t="s">
        <v>90</v>
      </c>
      <c r="E179" s="246">
        <v>0</v>
      </c>
      <c r="F179" s="246">
        <v>0</v>
      </c>
      <c r="G179" s="288">
        <v>0</v>
      </c>
      <c r="H179" s="63"/>
      <c r="I179" s="69"/>
    </row>
    <row r="180" spans="1:9" ht="16.5" customHeight="1">
      <c r="A180" s="148">
        <v>3429</v>
      </c>
      <c r="B180" s="147"/>
      <c r="C180" s="373" t="s">
        <v>255</v>
      </c>
      <c r="D180" s="359"/>
      <c r="E180" s="231">
        <f>SUM(E175:E179)</f>
        <v>55000</v>
      </c>
      <c r="F180" s="245">
        <f>SUM(F175:F179)</f>
        <v>70000</v>
      </c>
      <c r="G180" s="130">
        <f>SUM(G175:G179)</f>
        <v>40000</v>
      </c>
      <c r="H180" s="69"/>
      <c r="I180" s="280"/>
    </row>
    <row r="181" spans="1:9" ht="16.5" customHeight="1" outlineLevel="1">
      <c r="A181" s="147">
        <v>3612</v>
      </c>
      <c r="B181" s="147">
        <v>5139</v>
      </c>
      <c r="C181" s="243"/>
      <c r="D181" s="180" t="s">
        <v>221</v>
      </c>
      <c r="E181" s="246">
        <v>15000</v>
      </c>
      <c r="F181" s="246">
        <v>5000</v>
      </c>
      <c r="G181" s="287">
        <v>0</v>
      </c>
      <c r="H181" s="63"/>
      <c r="I181" s="69"/>
    </row>
    <row r="182" spans="1:9" ht="16.5" customHeight="1" outlineLevel="1">
      <c r="A182" s="147">
        <v>3612</v>
      </c>
      <c r="B182" s="147">
        <v>5153</v>
      </c>
      <c r="C182" s="243"/>
      <c r="D182" s="180" t="s">
        <v>117</v>
      </c>
      <c r="E182" s="246">
        <v>0</v>
      </c>
      <c r="F182" s="246">
        <v>0</v>
      </c>
      <c r="G182" s="287">
        <v>0</v>
      </c>
      <c r="H182" s="63"/>
      <c r="I182" s="69"/>
    </row>
    <row r="183" spans="1:9" ht="16.5" customHeight="1" outlineLevel="1">
      <c r="A183" s="147">
        <v>3612</v>
      </c>
      <c r="B183" s="147">
        <v>5154</v>
      </c>
      <c r="C183" s="243"/>
      <c r="D183" s="180" t="s">
        <v>88</v>
      </c>
      <c r="E183" s="246">
        <v>5000</v>
      </c>
      <c r="F183" s="246">
        <v>30800</v>
      </c>
      <c r="G183" s="287">
        <v>10000</v>
      </c>
      <c r="H183" s="63"/>
      <c r="I183" s="69"/>
    </row>
    <row r="184" spans="1:9" ht="16.5" customHeight="1" outlineLevel="1">
      <c r="A184" s="147">
        <v>3612</v>
      </c>
      <c r="B184" s="147">
        <v>5166</v>
      </c>
      <c r="C184" s="243"/>
      <c r="D184" s="180" t="s">
        <v>274</v>
      </c>
      <c r="E184" s="246">
        <v>0</v>
      </c>
      <c r="F184" s="246">
        <v>81000</v>
      </c>
      <c r="G184" s="287">
        <v>0</v>
      </c>
      <c r="H184" s="63"/>
      <c r="I184" s="69"/>
    </row>
    <row r="185" spans="1:9" ht="16.5" customHeight="1" outlineLevel="1">
      <c r="A185" s="147">
        <v>3612</v>
      </c>
      <c r="B185" s="147">
        <v>5169</v>
      </c>
      <c r="C185" s="243"/>
      <c r="D185" s="180" t="s">
        <v>78</v>
      </c>
      <c r="E185" s="246">
        <v>50000</v>
      </c>
      <c r="F185" s="246">
        <v>55200</v>
      </c>
      <c r="G185" s="287">
        <v>25000</v>
      </c>
      <c r="H185" s="63"/>
      <c r="I185" s="69"/>
    </row>
    <row r="186" spans="1:9" ht="16.5" customHeight="1" outlineLevel="1">
      <c r="A186" s="147">
        <v>3612</v>
      </c>
      <c r="B186" s="147">
        <v>5171</v>
      </c>
      <c r="C186" s="243"/>
      <c r="D186" s="180" t="s">
        <v>100</v>
      </c>
      <c r="E186" s="246">
        <v>25000</v>
      </c>
      <c r="F186" s="246">
        <v>3000</v>
      </c>
      <c r="G186" s="287">
        <v>0</v>
      </c>
      <c r="H186" s="63"/>
      <c r="I186" s="69"/>
    </row>
    <row r="187" spans="1:9" ht="16.5" customHeight="1" outlineLevel="1">
      <c r="A187" s="147">
        <v>3612</v>
      </c>
      <c r="B187" s="147">
        <v>6121</v>
      </c>
      <c r="C187" s="243"/>
      <c r="D187" s="180" t="s">
        <v>90</v>
      </c>
      <c r="E187" s="246">
        <v>0</v>
      </c>
      <c r="F187" s="246">
        <v>0</v>
      </c>
      <c r="G187" s="287">
        <v>0</v>
      </c>
      <c r="H187" s="63"/>
      <c r="I187" s="69"/>
    </row>
    <row r="188" spans="1:9" ht="16.5" customHeight="1">
      <c r="A188" s="148">
        <v>3612</v>
      </c>
      <c r="B188" s="147"/>
      <c r="C188" s="373" t="s">
        <v>119</v>
      </c>
      <c r="D188" s="359"/>
      <c r="E188" s="231">
        <f>SUM(E181:E187)</f>
        <v>95000</v>
      </c>
      <c r="F188" s="245">
        <f>SUM(F181:F187)</f>
        <v>175000</v>
      </c>
      <c r="G188" s="130">
        <f>SUM(G181:G187)</f>
        <v>35000</v>
      </c>
      <c r="H188" s="69"/>
      <c r="I188" s="280"/>
    </row>
    <row r="189" spans="1:9" ht="16.5" customHeight="1" outlineLevel="1">
      <c r="A189" s="147">
        <v>3613</v>
      </c>
      <c r="B189" s="147">
        <v>5137</v>
      </c>
      <c r="C189" s="243"/>
      <c r="D189" s="180" t="s">
        <v>110</v>
      </c>
      <c r="E189" s="246">
        <v>10000</v>
      </c>
      <c r="F189" s="246">
        <v>10000</v>
      </c>
      <c r="G189" s="288">
        <v>0</v>
      </c>
      <c r="H189" s="63"/>
      <c r="I189" s="69"/>
    </row>
    <row r="190" spans="1:9" ht="16.5" customHeight="1" outlineLevel="1">
      <c r="A190" s="147">
        <v>3613</v>
      </c>
      <c r="B190" s="147">
        <v>5139</v>
      </c>
      <c r="C190" s="243"/>
      <c r="D190" s="180" t="s">
        <v>144</v>
      </c>
      <c r="E190" s="246">
        <v>20000</v>
      </c>
      <c r="F190" s="246">
        <v>44000</v>
      </c>
      <c r="G190" s="289">
        <v>5000</v>
      </c>
      <c r="H190" s="63"/>
      <c r="I190" s="69"/>
    </row>
    <row r="191" spans="1:9" ht="16.5" customHeight="1" outlineLevel="1">
      <c r="A191" s="147">
        <v>3613</v>
      </c>
      <c r="B191" s="147">
        <v>5151</v>
      </c>
      <c r="C191" s="243"/>
      <c r="D191" s="180" t="s">
        <v>222</v>
      </c>
      <c r="E191" s="246">
        <v>3000</v>
      </c>
      <c r="F191" s="246">
        <v>3000</v>
      </c>
      <c r="G191" s="288">
        <v>1000</v>
      </c>
      <c r="H191" s="63"/>
      <c r="I191" s="69"/>
    </row>
    <row r="192" spans="1:9" ht="16.5" customHeight="1" outlineLevel="1">
      <c r="A192" s="147">
        <v>3613</v>
      </c>
      <c r="B192" s="147">
        <v>5153</v>
      </c>
      <c r="C192" s="243"/>
      <c r="D192" s="180" t="s">
        <v>117</v>
      </c>
      <c r="E192" s="246">
        <v>5000</v>
      </c>
      <c r="F192" s="246">
        <v>5000</v>
      </c>
      <c r="G192" s="288">
        <v>2000</v>
      </c>
      <c r="H192" s="63"/>
      <c r="I192" s="69"/>
    </row>
    <row r="193" spans="1:9" ht="16.5" customHeight="1" outlineLevel="1">
      <c r="A193" s="147">
        <v>3613</v>
      </c>
      <c r="B193" s="147">
        <v>5154</v>
      </c>
      <c r="C193" s="243"/>
      <c r="D193" s="180" t="s">
        <v>88</v>
      </c>
      <c r="E193" s="246">
        <v>10000</v>
      </c>
      <c r="F193" s="246">
        <v>20000</v>
      </c>
      <c r="G193" s="288">
        <v>5000</v>
      </c>
      <c r="H193" s="63"/>
      <c r="I193" s="69"/>
    </row>
    <row r="194" spans="1:9" ht="16.5" customHeight="1" outlineLevel="1">
      <c r="A194" s="147">
        <v>3613</v>
      </c>
      <c r="B194" s="147">
        <v>5169</v>
      </c>
      <c r="C194" s="243"/>
      <c r="D194" s="180" t="s">
        <v>78</v>
      </c>
      <c r="E194" s="246">
        <v>50000</v>
      </c>
      <c r="F194" s="246">
        <v>69000</v>
      </c>
      <c r="G194" s="288">
        <v>30000</v>
      </c>
      <c r="H194" s="63"/>
      <c r="I194" s="69"/>
    </row>
    <row r="195" spans="1:9" ht="16.5" customHeight="1" outlineLevel="1">
      <c r="A195" s="147">
        <v>3613</v>
      </c>
      <c r="B195" s="147">
        <v>5171</v>
      </c>
      <c r="C195" s="243"/>
      <c r="D195" s="180" t="s">
        <v>100</v>
      </c>
      <c r="E195" s="246">
        <v>80000</v>
      </c>
      <c r="F195" s="246">
        <v>80000</v>
      </c>
      <c r="G195" s="288">
        <v>50000</v>
      </c>
      <c r="H195" s="63"/>
      <c r="I195" s="69"/>
    </row>
    <row r="196" spans="1:9" ht="16.5" customHeight="1" outlineLevel="1">
      <c r="A196" s="147">
        <v>3613</v>
      </c>
      <c r="B196" s="147">
        <v>6121</v>
      </c>
      <c r="C196" s="243"/>
      <c r="D196" s="180" t="s">
        <v>223</v>
      </c>
      <c r="E196" s="246">
        <v>1350000</v>
      </c>
      <c r="F196" s="246">
        <v>1317000</v>
      </c>
      <c r="G196" s="288">
        <v>100000</v>
      </c>
      <c r="H196" s="63"/>
      <c r="I196" s="69"/>
    </row>
    <row r="197" spans="1:9" ht="16.5" customHeight="1">
      <c r="A197" s="148">
        <v>3613</v>
      </c>
      <c r="B197" s="147"/>
      <c r="C197" s="373" t="s">
        <v>51</v>
      </c>
      <c r="D197" s="359"/>
      <c r="E197" s="231">
        <f>SUM(E189:E196)</f>
        <v>1528000</v>
      </c>
      <c r="F197" s="245">
        <f>SUM(F189:F196)</f>
        <v>1548000</v>
      </c>
      <c r="G197" s="130">
        <f>SUM(G189:G196)</f>
        <v>193000</v>
      </c>
      <c r="H197" s="69"/>
      <c r="I197" s="280"/>
    </row>
    <row r="198" spans="1:9" ht="16.5" customHeight="1" outlineLevel="1">
      <c r="A198" s="147">
        <v>3631</v>
      </c>
      <c r="B198" s="147">
        <v>5154</v>
      </c>
      <c r="C198" s="243"/>
      <c r="D198" s="180" t="s">
        <v>88</v>
      </c>
      <c r="E198" s="246">
        <v>170000</v>
      </c>
      <c r="F198" s="246">
        <v>170000</v>
      </c>
      <c r="G198" s="288">
        <v>170000</v>
      </c>
      <c r="H198" s="63"/>
      <c r="I198" s="69"/>
    </row>
    <row r="199" spans="1:9" ht="16.5" customHeight="1" outlineLevel="1">
      <c r="A199" s="147">
        <v>3631</v>
      </c>
      <c r="B199" s="147">
        <v>5169</v>
      </c>
      <c r="C199" s="243"/>
      <c r="D199" s="180" t="s">
        <v>78</v>
      </c>
      <c r="E199" s="246">
        <v>30000</v>
      </c>
      <c r="F199" s="246">
        <v>30000</v>
      </c>
      <c r="G199" s="288">
        <v>30000</v>
      </c>
      <c r="H199" s="63"/>
      <c r="I199" s="69"/>
    </row>
    <row r="200" spans="1:9" ht="16.5" customHeight="1" outlineLevel="1">
      <c r="A200" s="147">
        <v>3631</v>
      </c>
      <c r="B200" s="147">
        <v>5171</v>
      </c>
      <c r="C200" s="243"/>
      <c r="D200" s="180" t="s">
        <v>100</v>
      </c>
      <c r="E200" s="246">
        <v>20000</v>
      </c>
      <c r="F200" s="246">
        <v>20000</v>
      </c>
      <c r="G200" s="288">
        <v>15000</v>
      </c>
      <c r="H200" s="63"/>
      <c r="I200" s="69"/>
    </row>
    <row r="201" spans="1:9" ht="16.5" customHeight="1">
      <c r="A201" s="148">
        <v>3631</v>
      </c>
      <c r="B201" s="147"/>
      <c r="C201" s="373" t="s">
        <v>121</v>
      </c>
      <c r="D201" s="359"/>
      <c r="E201" s="245">
        <f>SUM(E198:E200)</f>
        <v>220000</v>
      </c>
      <c r="F201" s="245">
        <f>SUM(F198:F200)</f>
        <v>220000</v>
      </c>
      <c r="G201" s="130">
        <f>SUM(G198:G200)</f>
        <v>215000</v>
      </c>
      <c r="H201" s="69"/>
      <c r="I201" s="280"/>
    </row>
    <row r="202" spans="1:9" ht="16.5" customHeight="1" outlineLevel="1">
      <c r="A202" s="147">
        <v>3632</v>
      </c>
      <c r="B202" s="147">
        <v>5811</v>
      </c>
      <c r="C202" s="243"/>
      <c r="D202" s="180" t="s">
        <v>275</v>
      </c>
      <c r="E202" s="246">
        <v>0</v>
      </c>
      <c r="F202" s="246">
        <v>13051</v>
      </c>
      <c r="G202" s="288">
        <v>0</v>
      </c>
      <c r="H202" s="63"/>
      <c r="I202" s="69"/>
    </row>
    <row r="203" spans="1:9" ht="16.5" customHeight="1">
      <c r="A203" s="148">
        <v>3632</v>
      </c>
      <c r="B203" s="147"/>
      <c r="C203" s="242" t="s">
        <v>276</v>
      </c>
      <c r="D203" s="181"/>
      <c r="E203" s="245">
        <f>SUM(E202)</f>
        <v>0</v>
      </c>
      <c r="F203" s="245">
        <f>SUM(F202)</f>
        <v>13051</v>
      </c>
      <c r="G203" s="130">
        <f>SUM(G202)</f>
        <v>0</v>
      </c>
      <c r="H203" s="69"/>
      <c r="I203" s="280"/>
    </row>
    <row r="204" spans="1:9" ht="16.5" customHeight="1" outlineLevel="1">
      <c r="A204" s="147">
        <v>3635</v>
      </c>
      <c r="B204" s="147">
        <v>5169</v>
      </c>
      <c r="C204" s="243"/>
      <c r="D204" s="180" t="s">
        <v>78</v>
      </c>
      <c r="E204" s="246">
        <v>1000</v>
      </c>
      <c r="F204" s="246">
        <v>1000</v>
      </c>
      <c r="G204" s="288">
        <v>1000</v>
      </c>
      <c r="H204" s="63"/>
      <c r="I204" s="69"/>
    </row>
    <row r="205" spans="1:9" ht="16.5" customHeight="1" outlineLevel="1">
      <c r="A205" s="147">
        <v>3635</v>
      </c>
      <c r="B205" s="147">
        <v>6119</v>
      </c>
      <c r="C205" s="243"/>
      <c r="D205" s="180" t="s">
        <v>122</v>
      </c>
      <c r="E205" s="246">
        <v>0</v>
      </c>
      <c r="F205" s="246">
        <v>0</v>
      </c>
      <c r="G205" s="288">
        <v>0</v>
      </c>
      <c r="H205" s="63"/>
      <c r="I205" s="69"/>
    </row>
    <row r="206" spans="1:9" ht="16.5" customHeight="1">
      <c r="A206" s="148">
        <v>3635</v>
      </c>
      <c r="B206" s="147"/>
      <c r="C206" s="373" t="s">
        <v>123</v>
      </c>
      <c r="D206" s="359"/>
      <c r="E206" s="245">
        <f>SUM(E204:E205)</f>
        <v>1000</v>
      </c>
      <c r="F206" s="245">
        <f>SUM(F204:F205)</f>
        <v>1000</v>
      </c>
      <c r="G206" s="130">
        <f>SUM(G204:G205)</f>
        <v>1000</v>
      </c>
      <c r="H206" s="63"/>
      <c r="I206" s="69"/>
    </row>
    <row r="207" spans="1:9" ht="16.5" customHeight="1" outlineLevel="1">
      <c r="A207" s="147">
        <v>3639</v>
      </c>
      <c r="B207" s="147">
        <v>5141</v>
      </c>
      <c r="C207" s="243"/>
      <c r="D207" s="180" t="s">
        <v>132</v>
      </c>
      <c r="E207" s="246">
        <v>25000</v>
      </c>
      <c r="F207" s="246">
        <v>25000</v>
      </c>
      <c r="G207" s="288">
        <v>1000</v>
      </c>
      <c r="H207" s="63"/>
      <c r="I207" s="69"/>
    </row>
    <row r="208" spans="1:9" ht="16.5" customHeight="1" outlineLevel="1">
      <c r="A208" s="147">
        <v>3639</v>
      </c>
      <c r="B208" s="147">
        <v>5169</v>
      </c>
      <c r="C208" s="243"/>
      <c r="D208" s="180" t="s">
        <v>78</v>
      </c>
      <c r="E208" s="246">
        <v>25000</v>
      </c>
      <c r="F208" s="246">
        <v>25000</v>
      </c>
      <c r="G208" s="288">
        <v>5000</v>
      </c>
      <c r="H208" s="63"/>
      <c r="I208" s="69"/>
    </row>
    <row r="209" spans="1:9" ht="16.5" customHeight="1" outlineLevel="1">
      <c r="A209" s="147">
        <v>3639</v>
      </c>
      <c r="B209" s="147">
        <v>5362</v>
      </c>
      <c r="C209" s="243"/>
      <c r="D209" s="180" t="s">
        <v>124</v>
      </c>
      <c r="E209" s="246">
        <v>2000</v>
      </c>
      <c r="F209" s="246">
        <v>2000</v>
      </c>
      <c r="G209" s="288">
        <v>2000</v>
      </c>
      <c r="H209" s="63"/>
      <c r="I209" s="69"/>
    </row>
    <row r="210" spans="1:9" ht="15.75" customHeight="1" outlineLevel="1">
      <c r="A210" s="147">
        <v>3639</v>
      </c>
      <c r="B210" s="147">
        <v>6121</v>
      </c>
      <c r="C210" s="243"/>
      <c r="D210" s="180" t="s">
        <v>223</v>
      </c>
      <c r="E210" s="246">
        <v>0</v>
      </c>
      <c r="F210" s="246">
        <v>0</v>
      </c>
      <c r="G210" s="288">
        <v>0</v>
      </c>
      <c r="H210" s="63"/>
      <c r="I210" s="69"/>
    </row>
    <row r="211" spans="1:9" ht="15.75" customHeight="1" outlineLevel="1">
      <c r="A211" s="147">
        <v>3639</v>
      </c>
      <c r="B211" s="147">
        <v>6130</v>
      </c>
      <c r="C211" s="243"/>
      <c r="D211" s="180" t="s">
        <v>125</v>
      </c>
      <c r="E211" s="246">
        <v>0</v>
      </c>
      <c r="F211" s="246">
        <v>0</v>
      </c>
      <c r="G211" s="288">
        <v>0</v>
      </c>
      <c r="H211" s="63"/>
      <c r="I211" s="69"/>
    </row>
    <row r="212" spans="1:9" ht="16.5" customHeight="1">
      <c r="A212" s="148">
        <v>3639</v>
      </c>
      <c r="B212" s="147"/>
      <c r="C212" s="242" t="s">
        <v>126</v>
      </c>
      <c r="D212" s="181"/>
      <c r="E212" s="245">
        <f>SUM(E207:E211)</f>
        <v>52000</v>
      </c>
      <c r="F212" s="245">
        <f>SUM(F207:F211)</f>
        <v>52000</v>
      </c>
      <c r="G212" s="130">
        <f>SUM(G207:G211)</f>
        <v>8000</v>
      </c>
      <c r="H212" s="69"/>
      <c r="I212" s="280"/>
    </row>
    <row r="213" spans="1:9" ht="16.5" customHeight="1" outlineLevel="1">
      <c r="A213" s="147">
        <v>3721</v>
      </c>
      <c r="B213" s="147">
        <v>5169</v>
      </c>
      <c r="C213" s="243"/>
      <c r="D213" s="180" t="s">
        <v>78</v>
      </c>
      <c r="E213" s="246">
        <v>55000</v>
      </c>
      <c r="F213" s="246">
        <v>55000</v>
      </c>
      <c r="G213" s="288">
        <v>100000</v>
      </c>
      <c r="I213" s="69"/>
    </row>
    <row r="214" spans="1:9" ht="16.5" customHeight="1">
      <c r="A214" s="148">
        <v>3721</v>
      </c>
      <c r="B214" s="147"/>
      <c r="C214" s="373" t="s">
        <v>127</v>
      </c>
      <c r="D214" s="359"/>
      <c r="E214" s="245">
        <f>SUM(E213)</f>
        <v>55000</v>
      </c>
      <c r="F214" s="245">
        <f>SUM(F213)</f>
        <v>55000</v>
      </c>
      <c r="G214" s="130">
        <f>SUM(G213)</f>
        <v>100000</v>
      </c>
      <c r="H214" s="63"/>
      <c r="I214" s="69"/>
    </row>
    <row r="215" spans="1:9" ht="16.5" customHeight="1" outlineLevel="1">
      <c r="A215" s="147">
        <v>3722</v>
      </c>
      <c r="B215" s="147">
        <v>5137</v>
      </c>
      <c r="C215" s="243"/>
      <c r="D215" s="180" t="s">
        <v>128</v>
      </c>
      <c r="E215" s="246">
        <v>0</v>
      </c>
      <c r="F215" s="246">
        <v>0</v>
      </c>
      <c r="G215" s="288">
        <v>400000</v>
      </c>
      <c r="H215" s="63"/>
      <c r="I215" s="69"/>
    </row>
    <row r="216" spans="1:9" ht="16.5" customHeight="1" outlineLevel="1">
      <c r="A216" s="147">
        <v>3722</v>
      </c>
      <c r="B216" s="147">
        <v>5138</v>
      </c>
      <c r="C216" s="243"/>
      <c r="D216" s="181" t="s">
        <v>129</v>
      </c>
      <c r="E216" s="246">
        <v>5000</v>
      </c>
      <c r="F216" s="246">
        <v>5000</v>
      </c>
      <c r="G216" s="288">
        <v>2000</v>
      </c>
      <c r="H216" s="63"/>
      <c r="I216" s="69"/>
    </row>
    <row r="217" spans="1:9" ht="16.5" customHeight="1" outlineLevel="1">
      <c r="A217" s="147">
        <v>3722</v>
      </c>
      <c r="B217" s="147">
        <v>5139</v>
      </c>
      <c r="C217" s="243"/>
      <c r="D217" s="180" t="s">
        <v>105</v>
      </c>
      <c r="E217" s="246">
        <v>5000</v>
      </c>
      <c r="F217" s="246">
        <v>5000</v>
      </c>
      <c r="G217" s="288">
        <v>130000</v>
      </c>
      <c r="H217" s="63"/>
      <c r="I217" s="69"/>
    </row>
    <row r="218" spans="1:9" ht="16.5" customHeight="1" outlineLevel="1">
      <c r="A218" s="147">
        <v>3722</v>
      </c>
      <c r="B218" s="147">
        <v>5169</v>
      </c>
      <c r="C218" s="243"/>
      <c r="D218" s="180" t="s">
        <v>78</v>
      </c>
      <c r="E218" s="246">
        <v>520000</v>
      </c>
      <c r="F218" s="246">
        <v>520000</v>
      </c>
      <c r="G218" s="288">
        <v>600000</v>
      </c>
      <c r="H218" s="63"/>
      <c r="I218" s="69"/>
    </row>
    <row r="219" spans="1:9" ht="16.5" customHeight="1" outlineLevel="1">
      <c r="A219" s="147">
        <v>3722</v>
      </c>
      <c r="B219" s="147">
        <v>5329</v>
      </c>
      <c r="C219" s="243"/>
      <c r="D219" s="180" t="s">
        <v>277</v>
      </c>
      <c r="E219" s="246">
        <v>0</v>
      </c>
      <c r="F219" s="246">
        <v>31650</v>
      </c>
      <c r="G219" s="288">
        <v>0</v>
      </c>
      <c r="H219" s="63"/>
      <c r="I219" s="69"/>
    </row>
    <row r="220" spans="1:9" ht="16.5" customHeight="1">
      <c r="A220" s="148">
        <v>3722</v>
      </c>
      <c r="B220" s="147"/>
      <c r="C220" s="373" t="s">
        <v>55</v>
      </c>
      <c r="D220" s="359"/>
      <c r="E220" s="245">
        <f>SUM(E215:E219)</f>
        <v>530000</v>
      </c>
      <c r="F220" s="245">
        <f>SUM(F215:F219)</f>
        <v>561650</v>
      </c>
      <c r="G220" s="130">
        <f>SUM(G215:G219)</f>
        <v>1132000</v>
      </c>
      <c r="H220" s="69"/>
      <c r="I220" s="280"/>
    </row>
    <row r="221" spans="1:9" ht="16.5" customHeight="1" outlineLevel="1">
      <c r="A221" s="147">
        <v>3725</v>
      </c>
      <c r="B221" s="147">
        <v>5139</v>
      </c>
      <c r="C221" s="243"/>
      <c r="D221" s="180" t="s">
        <v>105</v>
      </c>
      <c r="E221" s="246">
        <v>25000</v>
      </c>
      <c r="F221" s="246">
        <v>25000</v>
      </c>
      <c r="G221" s="288">
        <v>20000</v>
      </c>
      <c r="H221" s="63"/>
      <c r="I221" s="69"/>
    </row>
    <row r="222" spans="1:9" ht="16.5" customHeight="1" outlineLevel="1">
      <c r="A222" s="147">
        <v>3725</v>
      </c>
      <c r="B222" s="147">
        <v>5169</v>
      </c>
      <c r="C222" s="243"/>
      <c r="D222" s="180" t="s">
        <v>78</v>
      </c>
      <c r="E222" s="246">
        <v>200000</v>
      </c>
      <c r="F222" s="246">
        <v>300000</v>
      </c>
      <c r="G222" s="288">
        <v>250000</v>
      </c>
      <c r="H222" s="63"/>
      <c r="I222" s="69"/>
    </row>
    <row r="223" spans="1:9" ht="16.5" customHeight="1">
      <c r="A223" s="148">
        <v>3725</v>
      </c>
      <c r="B223" s="147"/>
      <c r="C223" s="373" t="s">
        <v>56</v>
      </c>
      <c r="D223" s="359"/>
      <c r="E223" s="245">
        <f>SUM(E221:E222)</f>
        <v>225000</v>
      </c>
      <c r="F223" s="245">
        <f>SUM(F221:F222)</f>
        <v>325000</v>
      </c>
      <c r="G223" s="130">
        <f>SUM(G221:G222)</f>
        <v>270000</v>
      </c>
      <c r="H223" s="69"/>
      <c r="I223" s="280"/>
    </row>
    <row r="224" spans="1:9" ht="16.5" customHeight="1" outlineLevel="1">
      <c r="A224" s="147">
        <v>3745</v>
      </c>
      <c r="B224" s="147">
        <v>5021</v>
      </c>
      <c r="C224" s="243"/>
      <c r="D224" s="180" t="s">
        <v>104</v>
      </c>
      <c r="E224" s="246">
        <v>50000</v>
      </c>
      <c r="F224" s="246">
        <v>58000</v>
      </c>
      <c r="G224" s="288">
        <v>30000</v>
      </c>
      <c r="H224" s="63"/>
      <c r="I224" s="69"/>
    </row>
    <row r="225" spans="1:9" ht="16.5" customHeight="1" outlineLevel="1">
      <c r="A225" s="147">
        <v>3745</v>
      </c>
      <c r="B225" s="147">
        <v>5131</v>
      </c>
      <c r="C225" s="243"/>
      <c r="D225" s="180" t="s">
        <v>225</v>
      </c>
      <c r="E225" s="246">
        <v>1000</v>
      </c>
      <c r="F225" s="246">
        <v>1000</v>
      </c>
      <c r="G225" s="288">
        <v>1000</v>
      </c>
      <c r="H225" s="63"/>
      <c r="I225" s="69"/>
    </row>
    <row r="226" spans="1:9" ht="16.5" customHeight="1" outlineLevel="1">
      <c r="A226" s="147">
        <v>3745</v>
      </c>
      <c r="B226" s="147">
        <v>5132</v>
      </c>
      <c r="C226" s="243"/>
      <c r="D226" s="180" t="s">
        <v>130</v>
      </c>
      <c r="E226" s="246">
        <v>10000</v>
      </c>
      <c r="F226" s="246">
        <v>14000</v>
      </c>
      <c r="G226" s="288">
        <v>5000</v>
      </c>
      <c r="H226" s="63"/>
      <c r="I226" s="69"/>
    </row>
    <row r="227" spans="1:9" ht="16.5" customHeight="1" outlineLevel="1">
      <c r="A227" s="147">
        <v>3745</v>
      </c>
      <c r="B227" s="147">
        <v>5137</v>
      </c>
      <c r="C227" s="243"/>
      <c r="D227" s="180" t="s">
        <v>257</v>
      </c>
      <c r="E227" s="246">
        <v>0</v>
      </c>
      <c r="F227" s="246">
        <v>31200</v>
      </c>
      <c r="G227" s="288">
        <v>10000</v>
      </c>
      <c r="H227" s="63"/>
      <c r="I227" s="69"/>
    </row>
    <row r="228" spans="1:9" ht="16.5" customHeight="1" outlineLevel="1">
      <c r="A228" s="147">
        <v>3745</v>
      </c>
      <c r="B228" s="147">
        <v>5139</v>
      </c>
      <c r="C228" s="243"/>
      <c r="D228" s="180" t="s">
        <v>105</v>
      </c>
      <c r="E228" s="246">
        <v>25000</v>
      </c>
      <c r="F228" s="246">
        <v>18800</v>
      </c>
      <c r="G228" s="288">
        <v>20000</v>
      </c>
      <c r="H228" s="63"/>
      <c r="I228" s="69"/>
    </row>
    <row r="229" spans="1:9" ht="16.5" customHeight="1" outlineLevel="1">
      <c r="A229" s="147">
        <v>3745</v>
      </c>
      <c r="B229" s="147">
        <v>5141</v>
      </c>
      <c r="C229" s="243"/>
      <c r="D229" s="180" t="s">
        <v>132</v>
      </c>
      <c r="E229" s="246">
        <v>0</v>
      </c>
      <c r="F229" s="246">
        <v>0</v>
      </c>
      <c r="G229" s="288">
        <v>0</v>
      </c>
      <c r="H229" s="63"/>
      <c r="I229" s="69"/>
    </row>
    <row r="230" spans="1:9" ht="16.5" customHeight="1" outlineLevel="1">
      <c r="A230" s="147">
        <v>3745</v>
      </c>
      <c r="B230" s="147">
        <v>5156</v>
      </c>
      <c r="C230" s="243"/>
      <c r="D230" s="180" t="s">
        <v>133</v>
      </c>
      <c r="E230" s="246">
        <v>45000</v>
      </c>
      <c r="F230" s="246">
        <v>39000</v>
      </c>
      <c r="G230" s="288">
        <v>50000</v>
      </c>
      <c r="H230" s="63"/>
      <c r="I230" s="69"/>
    </row>
    <row r="231" spans="1:9" ht="16.5" customHeight="1" outlineLevel="1">
      <c r="A231" s="147">
        <v>3745</v>
      </c>
      <c r="B231" s="147">
        <v>5169</v>
      </c>
      <c r="C231" s="243"/>
      <c r="D231" s="180" t="s">
        <v>78</v>
      </c>
      <c r="E231" s="246">
        <v>20000</v>
      </c>
      <c r="F231" s="246">
        <v>15000</v>
      </c>
      <c r="G231" s="288">
        <v>20000</v>
      </c>
      <c r="H231" s="63"/>
      <c r="I231" s="69"/>
    </row>
    <row r="232" spans="1:9" ht="16.5" customHeight="1" outlineLevel="1">
      <c r="A232" s="147">
        <v>3745</v>
      </c>
      <c r="B232" s="147">
        <v>5171</v>
      </c>
      <c r="C232" s="243"/>
      <c r="D232" s="180" t="s">
        <v>100</v>
      </c>
      <c r="E232" s="246">
        <v>12000</v>
      </c>
      <c r="F232" s="246">
        <v>33000</v>
      </c>
      <c r="G232" s="288">
        <v>30000</v>
      </c>
      <c r="H232" s="63"/>
      <c r="I232" s="69"/>
    </row>
    <row r="233" spans="1:9" ht="16.5" customHeight="1" outlineLevel="1">
      <c r="A233" s="147">
        <v>3745</v>
      </c>
      <c r="B233" s="147">
        <v>6122</v>
      </c>
      <c r="C233" s="243"/>
      <c r="D233" s="180" t="s">
        <v>238</v>
      </c>
      <c r="E233" s="246">
        <v>0</v>
      </c>
      <c r="F233" s="246">
        <v>0</v>
      </c>
      <c r="G233" s="287">
        <v>0</v>
      </c>
      <c r="H233" s="63"/>
      <c r="I233" s="69"/>
    </row>
    <row r="234" spans="1:9" ht="16.5" customHeight="1">
      <c r="A234" s="148">
        <v>3745</v>
      </c>
      <c r="B234" s="147"/>
      <c r="C234" s="373" t="s">
        <v>134</v>
      </c>
      <c r="D234" s="359"/>
      <c r="E234" s="245">
        <f>SUM(E224:E233)</f>
        <v>163000</v>
      </c>
      <c r="F234" s="245">
        <f>SUM(F224:F233)</f>
        <v>210000</v>
      </c>
      <c r="G234" s="130">
        <f>SUM(G224:G233)</f>
        <v>166000</v>
      </c>
      <c r="H234" s="63"/>
      <c r="I234" s="69"/>
    </row>
    <row r="235" spans="1:9" ht="16.5" customHeight="1" outlineLevel="1">
      <c r="A235" s="147">
        <v>5213</v>
      </c>
      <c r="B235" s="147">
        <v>5903</v>
      </c>
      <c r="C235" s="243"/>
      <c r="D235" s="180" t="s">
        <v>239</v>
      </c>
      <c r="E235" s="246">
        <v>250000</v>
      </c>
      <c r="F235" s="246">
        <v>250000</v>
      </c>
      <c r="G235" s="288">
        <v>0</v>
      </c>
      <c r="H235" s="63"/>
      <c r="I235" s="69"/>
    </row>
    <row r="236" spans="1:9" ht="16.5" customHeight="1">
      <c r="A236" s="148">
        <v>5213</v>
      </c>
      <c r="B236" s="147"/>
      <c r="C236" s="373" t="s">
        <v>258</v>
      </c>
      <c r="D236" s="359"/>
      <c r="E236" s="245">
        <f>SUM(E235)</f>
        <v>250000</v>
      </c>
      <c r="F236" s="245">
        <f>SUM(F235)</f>
        <v>250000</v>
      </c>
      <c r="G236" s="130">
        <v>240000</v>
      </c>
      <c r="H236" s="69"/>
      <c r="I236" s="280"/>
    </row>
    <row r="237" spans="1:9" ht="16.5" customHeight="1" outlineLevel="1">
      <c r="A237" s="147">
        <v>5299</v>
      </c>
      <c r="B237" s="147">
        <v>5229</v>
      </c>
      <c r="C237" s="243"/>
      <c r="D237" s="180" t="s">
        <v>278</v>
      </c>
      <c r="E237" s="246">
        <v>0</v>
      </c>
      <c r="F237" s="246">
        <v>20000</v>
      </c>
      <c r="G237" s="300">
        <v>0</v>
      </c>
      <c r="H237" s="63"/>
      <c r="I237" s="69"/>
    </row>
    <row r="238" spans="1:9" ht="16.5" customHeight="1">
      <c r="A238" s="148">
        <v>5299</v>
      </c>
      <c r="B238" s="147"/>
      <c r="C238" s="373" t="s">
        <v>279</v>
      </c>
      <c r="D238" s="359"/>
      <c r="E238" s="245">
        <f>SUM(E237)</f>
        <v>0</v>
      </c>
      <c r="F238" s="245">
        <f>SUM(F237)</f>
        <v>20000</v>
      </c>
      <c r="G238" s="130">
        <f>SUM(G237)</f>
        <v>0</v>
      </c>
      <c r="H238" s="69"/>
      <c r="I238" s="280"/>
    </row>
    <row r="239" spans="1:9" ht="16.5" customHeight="1" outlineLevel="1">
      <c r="A239" s="147">
        <v>5512</v>
      </c>
      <c r="B239" s="147">
        <v>5139</v>
      </c>
      <c r="C239" s="243"/>
      <c r="D239" s="180" t="s">
        <v>144</v>
      </c>
      <c r="E239" s="246">
        <v>0</v>
      </c>
      <c r="F239" s="246">
        <v>44000</v>
      </c>
      <c r="G239" s="288">
        <v>3000</v>
      </c>
      <c r="H239" s="63"/>
      <c r="I239" s="69"/>
    </row>
    <row r="240" spans="1:9" ht="16.5" customHeight="1" outlineLevel="1">
      <c r="A240" s="147">
        <v>5512</v>
      </c>
      <c r="B240" s="147">
        <v>5154</v>
      </c>
      <c r="C240" s="243"/>
      <c r="D240" s="180" t="s">
        <v>88</v>
      </c>
      <c r="E240" s="246">
        <v>3000</v>
      </c>
      <c r="F240" s="246">
        <v>4000</v>
      </c>
      <c r="G240" s="288">
        <v>4000</v>
      </c>
      <c r="H240" s="63"/>
      <c r="I240" s="69"/>
    </row>
    <row r="241" spans="1:9" ht="16.5" customHeight="1" outlineLevel="1">
      <c r="A241" s="147">
        <v>5512</v>
      </c>
      <c r="B241" s="147">
        <v>5169</v>
      </c>
      <c r="C241" s="243"/>
      <c r="D241" s="180" t="s">
        <v>78</v>
      </c>
      <c r="E241" s="246">
        <v>3000</v>
      </c>
      <c r="F241" s="246">
        <v>2000</v>
      </c>
      <c r="G241" s="288">
        <v>3000</v>
      </c>
      <c r="H241" s="63"/>
      <c r="I241" s="69"/>
    </row>
    <row r="242" spans="1:9" ht="16.5" customHeight="1" outlineLevel="1">
      <c r="A242" s="147">
        <v>5512</v>
      </c>
      <c r="B242" s="147">
        <v>5194</v>
      </c>
      <c r="C242" s="243"/>
      <c r="D242" s="180" t="s">
        <v>107</v>
      </c>
      <c r="E242" s="246">
        <v>4000</v>
      </c>
      <c r="F242" s="246">
        <v>4000</v>
      </c>
      <c r="G242" s="288">
        <v>4000</v>
      </c>
      <c r="H242" s="63"/>
      <c r="I242" s="69"/>
    </row>
    <row r="243" spans="1:9" ht="16.5" customHeight="1" outlineLevel="1">
      <c r="A243" s="147">
        <v>5512</v>
      </c>
      <c r="B243" s="147">
        <v>5321</v>
      </c>
      <c r="C243" s="243"/>
      <c r="D243" s="180" t="s">
        <v>136</v>
      </c>
      <c r="E243" s="246">
        <v>30000</v>
      </c>
      <c r="F243" s="246">
        <v>8000</v>
      </c>
      <c r="G243" s="288">
        <v>30000</v>
      </c>
      <c r="H243" s="63"/>
      <c r="I243" s="69"/>
    </row>
    <row r="244" spans="1:9" ht="16.5" customHeight="1">
      <c r="A244" s="148">
        <v>5512</v>
      </c>
      <c r="B244" s="147"/>
      <c r="C244" s="373" t="s">
        <v>137</v>
      </c>
      <c r="D244" s="359"/>
      <c r="E244" s="245">
        <f>SUM(E239:E243)</f>
        <v>40000</v>
      </c>
      <c r="F244" s="245">
        <f>SUM(F239:F243)</f>
        <v>62000</v>
      </c>
      <c r="G244" s="130">
        <f>SUM(G239:G243)</f>
        <v>44000</v>
      </c>
      <c r="H244" s="69"/>
      <c r="I244" s="280"/>
    </row>
    <row r="245" spans="1:9" ht="16.5" customHeight="1" outlineLevel="1">
      <c r="A245" s="147">
        <v>6112</v>
      </c>
      <c r="B245" s="147">
        <v>5023</v>
      </c>
      <c r="C245" s="243"/>
      <c r="D245" s="180" t="s">
        <v>138</v>
      </c>
      <c r="E245" s="246">
        <v>900000</v>
      </c>
      <c r="F245" s="246">
        <v>900000</v>
      </c>
      <c r="G245" s="288">
        <v>900000</v>
      </c>
      <c r="H245" s="303"/>
      <c r="I245" s="69"/>
    </row>
    <row r="246" spans="1:9" ht="16.5" customHeight="1" outlineLevel="1">
      <c r="A246" s="147">
        <v>6112</v>
      </c>
      <c r="B246" s="147">
        <v>5031</v>
      </c>
      <c r="C246" s="243"/>
      <c r="D246" s="180" t="s">
        <v>139</v>
      </c>
      <c r="E246" s="246">
        <v>180000</v>
      </c>
      <c r="F246" s="246">
        <v>180000</v>
      </c>
      <c r="G246" s="288">
        <v>180000</v>
      </c>
      <c r="H246" s="63"/>
      <c r="I246" s="69"/>
    </row>
    <row r="247" spans="1:9" ht="16.5" customHeight="1" outlineLevel="1">
      <c r="A247" s="147">
        <v>6112</v>
      </c>
      <c r="B247" s="147">
        <v>5032</v>
      </c>
      <c r="C247" s="243"/>
      <c r="D247" s="180" t="s">
        <v>140</v>
      </c>
      <c r="E247" s="246">
        <v>80000</v>
      </c>
      <c r="F247" s="246">
        <v>80000</v>
      </c>
      <c r="G247" s="288">
        <v>80000</v>
      </c>
      <c r="H247" s="63"/>
      <c r="I247" s="69"/>
    </row>
    <row r="248" spans="1:9" ht="16.5" customHeight="1" outlineLevel="1">
      <c r="A248" s="147">
        <v>6112</v>
      </c>
      <c r="B248" s="147">
        <v>5163</v>
      </c>
      <c r="C248" s="243"/>
      <c r="D248" s="180" t="s">
        <v>169</v>
      </c>
      <c r="E248" s="246">
        <v>6000</v>
      </c>
      <c r="F248" s="246">
        <v>6000</v>
      </c>
      <c r="G248" s="288">
        <v>6000</v>
      </c>
      <c r="H248" s="63"/>
      <c r="I248" s="69"/>
    </row>
    <row r="249" spans="1:9" ht="16.5" customHeight="1">
      <c r="A249" s="148">
        <v>6112</v>
      </c>
      <c r="B249" s="147"/>
      <c r="C249" s="373" t="s">
        <v>141</v>
      </c>
      <c r="D249" s="359"/>
      <c r="E249" s="245">
        <f>SUM(E245:E248)</f>
        <v>1166000</v>
      </c>
      <c r="F249" s="245">
        <f>SUM(F245:F248)</f>
        <v>1166000</v>
      </c>
      <c r="G249" s="130">
        <f>SUM(G245:G248)</f>
        <v>1166000</v>
      </c>
      <c r="H249" s="69"/>
      <c r="I249" s="280"/>
    </row>
    <row r="250" spans="1:9" ht="16.5" customHeight="1" outlineLevel="1">
      <c r="A250" s="147">
        <v>6114</v>
      </c>
      <c r="B250" s="147">
        <v>5019</v>
      </c>
      <c r="C250" s="243"/>
      <c r="D250" s="180" t="s">
        <v>142</v>
      </c>
      <c r="E250" s="246">
        <v>0</v>
      </c>
      <c r="F250" s="246">
        <v>5000</v>
      </c>
      <c r="G250" s="287">
        <v>5000</v>
      </c>
      <c r="H250" s="63"/>
      <c r="I250" s="69"/>
    </row>
    <row r="251" spans="1:9" ht="16.5" customHeight="1" outlineLevel="1">
      <c r="A251" s="147">
        <v>6114</v>
      </c>
      <c r="B251" s="147">
        <v>5021</v>
      </c>
      <c r="C251" s="243"/>
      <c r="D251" s="180" t="s">
        <v>104</v>
      </c>
      <c r="E251" s="246">
        <v>0</v>
      </c>
      <c r="F251" s="246">
        <v>23400</v>
      </c>
      <c r="G251" s="288">
        <v>20000</v>
      </c>
      <c r="H251" s="63"/>
      <c r="I251" s="69"/>
    </row>
    <row r="252" spans="1:9" ht="16.5" customHeight="1" outlineLevel="1">
      <c r="A252" s="147">
        <v>6114</v>
      </c>
      <c r="B252" s="147">
        <v>5139</v>
      </c>
      <c r="C252" s="243"/>
      <c r="D252" s="180" t="s">
        <v>144</v>
      </c>
      <c r="E252" s="246">
        <v>0</v>
      </c>
      <c r="F252" s="246">
        <v>1000</v>
      </c>
      <c r="G252" s="287">
        <v>0</v>
      </c>
      <c r="H252" s="63"/>
      <c r="I252" s="69"/>
    </row>
    <row r="253" spans="1:9" ht="16.5" customHeight="1" outlineLevel="1">
      <c r="A253" s="147">
        <v>6114</v>
      </c>
      <c r="B253" s="147">
        <v>5161</v>
      </c>
      <c r="C253" s="243"/>
      <c r="D253" s="180" t="s">
        <v>147</v>
      </c>
      <c r="E253" s="246">
        <v>0</v>
      </c>
      <c r="F253" s="246">
        <v>500</v>
      </c>
      <c r="G253" s="287">
        <v>0</v>
      </c>
      <c r="H253" s="63"/>
      <c r="I253" s="69"/>
    </row>
    <row r="254" spans="1:9" ht="16.5" customHeight="1" outlineLevel="1">
      <c r="A254" s="147">
        <v>6114</v>
      </c>
      <c r="B254" s="147">
        <v>5175</v>
      </c>
      <c r="C254" s="243"/>
      <c r="D254" s="180" t="s">
        <v>106</v>
      </c>
      <c r="E254" s="246">
        <v>0</v>
      </c>
      <c r="F254" s="246">
        <v>1100</v>
      </c>
      <c r="G254" s="288">
        <v>5000</v>
      </c>
      <c r="H254" s="63"/>
      <c r="I254" s="69"/>
    </row>
    <row r="255" spans="1:9" ht="16.5" customHeight="1">
      <c r="A255" s="148">
        <v>6114</v>
      </c>
      <c r="B255" s="147"/>
      <c r="C255" s="373" t="s">
        <v>280</v>
      </c>
      <c r="D255" s="359"/>
      <c r="E255" s="245">
        <f>SUM(E250:E254)</f>
        <v>0</v>
      </c>
      <c r="F255" s="245">
        <f>SUM(F250:F254)</f>
        <v>31000</v>
      </c>
      <c r="G255" s="130">
        <f>SUM(G250:G254)</f>
        <v>30000</v>
      </c>
      <c r="H255" s="69"/>
      <c r="I255" s="280"/>
    </row>
    <row r="256" spans="1:9" ht="16.5" customHeight="1" outlineLevel="1">
      <c r="A256" s="147">
        <v>6171</v>
      </c>
      <c r="B256" s="147">
        <v>5011</v>
      </c>
      <c r="C256" s="243"/>
      <c r="D256" s="180" t="s">
        <v>150</v>
      </c>
      <c r="E256" s="246">
        <v>1050000</v>
      </c>
      <c r="F256" s="246">
        <v>1000000</v>
      </c>
      <c r="G256" s="288">
        <v>1100000</v>
      </c>
      <c r="H256" s="63"/>
      <c r="I256" s="69"/>
    </row>
    <row r="257" spans="1:9" ht="16.5" customHeight="1" outlineLevel="1">
      <c r="A257" s="147">
        <v>6171</v>
      </c>
      <c r="B257" s="147">
        <v>5021</v>
      </c>
      <c r="C257" s="243"/>
      <c r="D257" s="180" t="s">
        <v>104</v>
      </c>
      <c r="E257" s="246">
        <v>90000</v>
      </c>
      <c r="F257" s="246">
        <v>140000</v>
      </c>
      <c r="G257" s="288">
        <v>100000</v>
      </c>
      <c r="H257" s="63"/>
      <c r="I257" s="69"/>
    </row>
    <row r="258" spans="1:9" ht="16.5" customHeight="1" outlineLevel="1">
      <c r="A258" s="147">
        <v>6171</v>
      </c>
      <c r="B258" s="147">
        <v>5031</v>
      </c>
      <c r="C258" s="243"/>
      <c r="D258" s="180" t="s">
        <v>139</v>
      </c>
      <c r="E258" s="246">
        <v>270000</v>
      </c>
      <c r="F258" s="246">
        <v>270000</v>
      </c>
      <c r="G258" s="288">
        <v>270000</v>
      </c>
      <c r="H258" s="63"/>
      <c r="I258" s="69"/>
    </row>
    <row r="259" spans="1:9" ht="16.5" customHeight="1" outlineLevel="1">
      <c r="A259" s="147">
        <v>6171</v>
      </c>
      <c r="B259" s="147">
        <v>5032</v>
      </c>
      <c r="C259" s="243"/>
      <c r="D259" s="180" t="s">
        <v>140</v>
      </c>
      <c r="E259" s="246">
        <v>88000</v>
      </c>
      <c r="F259" s="246">
        <v>88000</v>
      </c>
      <c r="G259" s="288">
        <v>90000</v>
      </c>
      <c r="H259" s="63"/>
      <c r="I259" s="69"/>
    </row>
    <row r="260" spans="1:9" ht="16.5" customHeight="1" outlineLevel="1">
      <c r="A260" s="147">
        <v>6171</v>
      </c>
      <c r="B260" s="147">
        <v>5038</v>
      </c>
      <c r="C260" s="243"/>
      <c r="D260" s="180" t="s">
        <v>151</v>
      </c>
      <c r="E260" s="246">
        <v>5000</v>
      </c>
      <c r="F260" s="246">
        <v>5000</v>
      </c>
      <c r="G260" s="288">
        <v>5000</v>
      </c>
      <c r="H260" s="63"/>
      <c r="I260" s="69"/>
    </row>
    <row r="261" spans="1:9" ht="16.5" customHeight="1" outlineLevel="1">
      <c r="A261" s="147">
        <v>6171</v>
      </c>
      <c r="B261" s="147">
        <v>5041</v>
      </c>
      <c r="C261" s="243"/>
      <c r="D261" s="180" t="s">
        <v>152</v>
      </c>
      <c r="E261" s="246">
        <v>9000</v>
      </c>
      <c r="F261" s="246">
        <v>9000</v>
      </c>
      <c r="G261" s="288">
        <v>9000</v>
      </c>
      <c r="H261" s="63"/>
      <c r="I261" s="69"/>
    </row>
    <row r="262" spans="1:9" ht="16.5" customHeight="1" outlineLevel="1">
      <c r="A262" s="147">
        <v>6171</v>
      </c>
      <c r="B262" s="147">
        <v>5042</v>
      </c>
      <c r="C262" s="243"/>
      <c r="D262" s="180" t="s">
        <v>153</v>
      </c>
      <c r="E262" s="246">
        <v>30000</v>
      </c>
      <c r="F262" s="246">
        <v>31000</v>
      </c>
      <c r="G262" s="288">
        <v>30000</v>
      </c>
      <c r="H262" s="63"/>
      <c r="I262" s="69"/>
    </row>
    <row r="263" spans="1:9" ht="16.5" customHeight="1" outlineLevel="1">
      <c r="A263" s="147">
        <v>6171</v>
      </c>
      <c r="B263" s="147">
        <v>5131</v>
      </c>
      <c r="C263" s="243"/>
      <c r="D263" s="180" t="s">
        <v>225</v>
      </c>
      <c r="E263" s="246">
        <v>2000</v>
      </c>
      <c r="F263" s="246">
        <v>2000</v>
      </c>
      <c r="G263" s="288">
        <v>2000</v>
      </c>
      <c r="H263" s="63"/>
      <c r="I263" s="69"/>
    </row>
    <row r="264" spans="1:9" ht="16.5" customHeight="1" outlineLevel="1">
      <c r="A264" s="147">
        <v>6171</v>
      </c>
      <c r="B264" s="147">
        <v>5132</v>
      </c>
      <c r="C264" s="243"/>
      <c r="D264" s="180" t="s">
        <v>130</v>
      </c>
      <c r="E264" s="246">
        <v>3000</v>
      </c>
      <c r="F264" s="246">
        <v>13000</v>
      </c>
      <c r="G264" s="288">
        <v>3000</v>
      </c>
      <c r="H264" s="63"/>
      <c r="I264" s="69"/>
    </row>
    <row r="265" spans="1:9" ht="16.5" customHeight="1" outlineLevel="1">
      <c r="A265" s="147">
        <v>6171</v>
      </c>
      <c r="B265" s="147">
        <v>5136</v>
      </c>
      <c r="C265" s="243"/>
      <c r="D265" s="180" t="s">
        <v>96</v>
      </c>
      <c r="E265" s="246">
        <v>4000</v>
      </c>
      <c r="F265" s="246">
        <v>4000</v>
      </c>
      <c r="G265" s="289">
        <v>6000</v>
      </c>
      <c r="H265" s="63"/>
      <c r="I265" s="69"/>
    </row>
    <row r="266" spans="1:9" ht="16.5" customHeight="1" outlineLevel="1">
      <c r="A266" s="147">
        <v>6171</v>
      </c>
      <c r="B266" s="147">
        <v>5137</v>
      </c>
      <c r="C266" s="243"/>
      <c r="D266" s="180" t="s">
        <v>92</v>
      </c>
      <c r="E266" s="246">
        <v>25000</v>
      </c>
      <c r="F266" s="246">
        <v>24000</v>
      </c>
      <c r="G266" s="288">
        <v>25000</v>
      </c>
      <c r="H266" s="63"/>
      <c r="I266" s="69"/>
    </row>
    <row r="267" spans="1:9" ht="16.5" customHeight="1" outlineLevel="1">
      <c r="A267" s="147">
        <v>6171</v>
      </c>
      <c r="B267" s="147">
        <v>5139</v>
      </c>
      <c r="C267" s="243"/>
      <c r="D267" s="180" t="s">
        <v>105</v>
      </c>
      <c r="E267" s="246">
        <v>70000</v>
      </c>
      <c r="F267" s="246">
        <v>70000</v>
      </c>
      <c r="G267" s="288">
        <v>50000</v>
      </c>
      <c r="H267" s="63"/>
      <c r="I267" s="69"/>
    </row>
    <row r="268" spans="1:9" ht="16.5" customHeight="1" outlineLevel="1">
      <c r="A268" s="147">
        <v>6171</v>
      </c>
      <c r="B268" s="147">
        <v>5153</v>
      </c>
      <c r="C268" s="243"/>
      <c r="D268" s="180" t="s">
        <v>117</v>
      </c>
      <c r="E268" s="246">
        <v>55000</v>
      </c>
      <c r="F268" s="246">
        <v>55000</v>
      </c>
      <c r="G268" s="288">
        <v>65000</v>
      </c>
      <c r="H268" s="63"/>
      <c r="I268" s="69"/>
    </row>
    <row r="269" spans="1:9" ht="16.5" customHeight="1" outlineLevel="1">
      <c r="A269" s="147">
        <v>6171</v>
      </c>
      <c r="B269" s="147">
        <v>5154</v>
      </c>
      <c r="C269" s="243"/>
      <c r="D269" s="180" t="s">
        <v>88</v>
      </c>
      <c r="E269" s="246">
        <v>40000</v>
      </c>
      <c r="F269" s="246">
        <v>40000</v>
      </c>
      <c r="G269" s="288">
        <v>50000</v>
      </c>
      <c r="H269" s="63"/>
      <c r="I269" s="69"/>
    </row>
    <row r="270" spans="1:9" ht="16.5" customHeight="1" outlineLevel="1">
      <c r="A270" s="147">
        <v>6171</v>
      </c>
      <c r="B270" s="147">
        <v>5161</v>
      </c>
      <c r="C270" s="243"/>
      <c r="D270" s="180" t="s">
        <v>147</v>
      </c>
      <c r="E270" s="246">
        <v>5000</v>
      </c>
      <c r="F270" s="246">
        <v>5000</v>
      </c>
      <c r="G270" s="288">
        <v>5000</v>
      </c>
      <c r="H270" s="63"/>
      <c r="I270" s="69"/>
    </row>
    <row r="271" spans="1:9" ht="16.5" customHeight="1" outlineLevel="1">
      <c r="A271" s="147">
        <v>6171</v>
      </c>
      <c r="B271" s="147">
        <v>5162</v>
      </c>
      <c r="C271" s="243"/>
      <c r="D271" s="180" t="s">
        <v>154</v>
      </c>
      <c r="E271" s="246">
        <v>35000</v>
      </c>
      <c r="F271" s="246">
        <v>35000</v>
      </c>
      <c r="G271" s="288">
        <v>35000</v>
      </c>
      <c r="H271" s="63"/>
      <c r="I271" s="69"/>
    </row>
    <row r="272" spans="1:9" ht="16.5" customHeight="1" outlineLevel="1">
      <c r="A272" s="147">
        <v>6171</v>
      </c>
      <c r="B272" s="147">
        <v>5163</v>
      </c>
      <c r="C272" s="243"/>
      <c r="D272" s="180" t="s">
        <v>169</v>
      </c>
      <c r="E272" s="246">
        <v>20000</v>
      </c>
      <c r="F272" s="246">
        <v>20000</v>
      </c>
      <c r="G272" s="288">
        <v>20000</v>
      </c>
      <c r="H272" s="63"/>
      <c r="I272" s="69"/>
    </row>
    <row r="273" spans="1:9" ht="16.5" customHeight="1" outlineLevel="1">
      <c r="A273" s="147">
        <v>6171</v>
      </c>
      <c r="B273" s="147">
        <v>5166</v>
      </c>
      <c r="C273" s="243"/>
      <c r="D273" s="180" t="s">
        <v>155</v>
      </c>
      <c r="E273" s="246">
        <v>100000</v>
      </c>
      <c r="F273" s="246">
        <v>100000</v>
      </c>
      <c r="G273" s="288">
        <v>55000</v>
      </c>
      <c r="H273" s="63"/>
      <c r="I273" s="69"/>
    </row>
    <row r="274" spans="1:9" ht="16.5" customHeight="1" outlineLevel="1">
      <c r="A274" s="147">
        <v>6171</v>
      </c>
      <c r="B274" s="147">
        <v>5167</v>
      </c>
      <c r="C274" s="243"/>
      <c r="D274" s="180" t="s">
        <v>156</v>
      </c>
      <c r="E274" s="246">
        <v>10000</v>
      </c>
      <c r="F274" s="246">
        <v>10000</v>
      </c>
      <c r="G274" s="288">
        <v>5000</v>
      </c>
      <c r="H274" s="63"/>
      <c r="I274" s="69"/>
    </row>
    <row r="275" spans="1:9" ht="16.5" customHeight="1" outlineLevel="1">
      <c r="A275" s="147">
        <v>6171</v>
      </c>
      <c r="B275" s="147">
        <v>5168</v>
      </c>
      <c r="C275" s="243"/>
      <c r="D275" s="180" t="s">
        <v>157</v>
      </c>
      <c r="E275" s="246">
        <v>60000</v>
      </c>
      <c r="F275" s="246">
        <v>60000</v>
      </c>
      <c r="G275" s="288">
        <v>40000</v>
      </c>
      <c r="H275" s="63"/>
      <c r="I275" s="69"/>
    </row>
    <row r="276" spans="1:9" ht="16.5" customHeight="1" outlineLevel="1">
      <c r="A276" s="147">
        <v>6171</v>
      </c>
      <c r="B276" s="147">
        <v>5169</v>
      </c>
      <c r="C276" s="243"/>
      <c r="D276" s="180" t="s">
        <v>78</v>
      </c>
      <c r="E276" s="246">
        <v>120000</v>
      </c>
      <c r="F276" s="246">
        <v>231000</v>
      </c>
      <c r="G276" s="288">
        <v>140000</v>
      </c>
      <c r="H276" s="63"/>
      <c r="I276" s="69"/>
    </row>
    <row r="277" spans="1:9" ht="16.5" customHeight="1" outlineLevel="1">
      <c r="A277" s="147">
        <v>6171</v>
      </c>
      <c r="B277" s="147">
        <v>5171</v>
      </c>
      <c r="C277" s="243"/>
      <c r="D277" s="180" t="s">
        <v>100</v>
      </c>
      <c r="E277" s="246">
        <v>5000</v>
      </c>
      <c r="F277" s="246">
        <v>5000</v>
      </c>
      <c r="G277" s="288">
        <v>5000</v>
      </c>
      <c r="H277" s="63"/>
      <c r="I277" s="69"/>
    </row>
    <row r="278" spans="1:9" ht="16.5" customHeight="1" outlineLevel="1">
      <c r="A278" s="147">
        <v>6171</v>
      </c>
      <c r="B278" s="147">
        <v>5172</v>
      </c>
      <c r="C278" s="243"/>
      <c r="D278" s="180" t="s">
        <v>159</v>
      </c>
      <c r="E278" s="246">
        <v>10000</v>
      </c>
      <c r="F278" s="246">
        <v>30000</v>
      </c>
      <c r="G278" s="288">
        <v>30000</v>
      </c>
      <c r="H278" s="63"/>
      <c r="I278" s="69"/>
    </row>
    <row r="279" spans="1:9" ht="16.5" customHeight="1" outlineLevel="1">
      <c r="A279" s="147">
        <v>6171</v>
      </c>
      <c r="B279" s="147">
        <v>5173</v>
      </c>
      <c r="C279" s="243"/>
      <c r="D279" s="180" t="s">
        <v>145</v>
      </c>
      <c r="E279" s="246">
        <v>10000</v>
      </c>
      <c r="F279" s="246">
        <v>10000</v>
      </c>
      <c r="G279" s="288">
        <v>5000</v>
      </c>
      <c r="H279" s="63"/>
      <c r="I279" s="69"/>
    </row>
    <row r="280" spans="1:9" ht="16.5" customHeight="1" outlineLevel="1">
      <c r="A280" s="147">
        <v>6171</v>
      </c>
      <c r="B280" s="147">
        <v>5175</v>
      </c>
      <c r="C280" s="243"/>
      <c r="D280" s="180" t="s">
        <v>106</v>
      </c>
      <c r="E280" s="246">
        <v>6000</v>
      </c>
      <c r="F280" s="246">
        <v>6000</v>
      </c>
      <c r="G280" s="288">
        <v>6000</v>
      </c>
      <c r="H280" s="63"/>
      <c r="I280" s="69"/>
    </row>
    <row r="281" spans="1:9" ht="16.5" customHeight="1" outlineLevel="1">
      <c r="A281" s="147">
        <v>6171</v>
      </c>
      <c r="B281" s="147">
        <v>5179</v>
      </c>
      <c r="C281" s="243"/>
      <c r="D281" s="180" t="s">
        <v>160</v>
      </c>
      <c r="E281" s="246">
        <v>5000</v>
      </c>
      <c r="F281" s="246">
        <v>5000</v>
      </c>
      <c r="G281" s="288">
        <v>5000</v>
      </c>
      <c r="H281" s="63"/>
      <c r="I281" s="69"/>
    </row>
    <row r="282" spans="1:9" ht="16.5" customHeight="1" outlineLevel="1">
      <c r="A282" s="147">
        <v>6171</v>
      </c>
      <c r="B282" s="147">
        <v>5182</v>
      </c>
      <c r="C282" s="243"/>
      <c r="D282" s="180" t="s">
        <v>161</v>
      </c>
      <c r="E282" s="246">
        <v>40000</v>
      </c>
      <c r="F282" s="246">
        <v>40000</v>
      </c>
      <c r="G282" s="288">
        <v>20000</v>
      </c>
      <c r="H282" s="63"/>
      <c r="I282" s="69"/>
    </row>
    <row r="283" spans="1:9" ht="16.5" customHeight="1" outlineLevel="1">
      <c r="A283" s="147">
        <v>6171</v>
      </c>
      <c r="B283" s="147">
        <v>5221</v>
      </c>
      <c r="C283" s="243"/>
      <c r="D283" s="180" t="s">
        <v>162</v>
      </c>
      <c r="E283" s="246">
        <v>35000</v>
      </c>
      <c r="F283" s="246">
        <v>35000</v>
      </c>
      <c r="G283" s="288">
        <v>15000</v>
      </c>
      <c r="H283" s="63"/>
      <c r="I283" s="69"/>
    </row>
    <row r="284" spans="1:9" ht="16.5" customHeight="1" outlineLevel="1">
      <c r="A284" s="147">
        <v>6171</v>
      </c>
      <c r="B284" s="147">
        <v>5223</v>
      </c>
      <c r="C284" s="243"/>
      <c r="D284" s="180" t="s">
        <v>163</v>
      </c>
      <c r="E284" s="246">
        <v>1000</v>
      </c>
      <c r="F284" s="246">
        <v>1000</v>
      </c>
      <c r="G284" s="288">
        <v>1000</v>
      </c>
      <c r="H284" s="63"/>
      <c r="I284" s="69"/>
    </row>
    <row r="285" spans="1:9" ht="16.5" customHeight="1" outlineLevel="1">
      <c r="A285" s="147">
        <v>6171</v>
      </c>
      <c r="B285" s="147">
        <v>5229</v>
      </c>
      <c r="C285" s="243"/>
      <c r="D285" s="180" t="s">
        <v>164</v>
      </c>
      <c r="E285" s="246">
        <v>20000</v>
      </c>
      <c r="F285" s="246">
        <v>20000</v>
      </c>
      <c r="G285" s="288">
        <v>15000</v>
      </c>
      <c r="H285" s="63"/>
      <c r="I285" s="69"/>
    </row>
    <row r="286" spans="1:9" ht="16.5" customHeight="1" outlineLevel="1">
      <c r="A286" s="147">
        <v>6171</v>
      </c>
      <c r="B286" s="147">
        <v>5321</v>
      </c>
      <c r="C286" s="243"/>
      <c r="D286" s="180" t="s">
        <v>136</v>
      </c>
      <c r="E286" s="246">
        <v>20000</v>
      </c>
      <c r="F286" s="246">
        <v>20000</v>
      </c>
      <c r="G286" s="288">
        <v>20000</v>
      </c>
      <c r="H286" s="63"/>
      <c r="I286" s="69"/>
    </row>
    <row r="287" spans="1:9" ht="16.5" customHeight="1" outlineLevel="1">
      <c r="A287" s="147">
        <v>6171</v>
      </c>
      <c r="B287" s="147">
        <v>5329</v>
      </c>
      <c r="C287" s="243"/>
      <c r="D287" s="180" t="s">
        <v>165</v>
      </c>
      <c r="E287" s="246">
        <v>50000</v>
      </c>
      <c r="F287" s="246">
        <v>51500</v>
      </c>
      <c r="G287" s="288">
        <v>50000</v>
      </c>
      <c r="H287" s="63"/>
      <c r="I287" s="69"/>
    </row>
    <row r="288" spans="1:9" ht="15" customHeight="1" outlineLevel="1">
      <c r="A288" s="147">
        <v>6171</v>
      </c>
      <c r="B288" s="147">
        <v>5361</v>
      </c>
      <c r="C288" s="243"/>
      <c r="D288" s="180" t="s">
        <v>166</v>
      </c>
      <c r="E288" s="246">
        <v>1000</v>
      </c>
      <c r="F288" s="246">
        <v>1000</v>
      </c>
      <c r="G288" s="288">
        <v>1000</v>
      </c>
      <c r="H288" s="63"/>
      <c r="I288" s="69"/>
    </row>
    <row r="289" spans="1:13" ht="16.5" customHeight="1" outlineLevel="1">
      <c r="A289" s="147">
        <v>6171</v>
      </c>
      <c r="B289" s="147">
        <v>5362</v>
      </c>
      <c r="C289" s="243"/>
      <c r="D289" s="180" t="s">
        <v>124</v>
      </c>
      <c r="E289" s="246">
        <v>7500</v>
      </c>
      <c r="F289" s="246">
        <v>7500</v>
      </c>
      <c r="G289" s="288">
        <v>10000</v>
      </c>
      <c r="H289" s="63"/>
      <c r="I289" s="69"/>
      <c r="M289" s="53"/>
    </row>
    <row r="290" spans="1:13" ht="16.5" customHeight="1" outlineLevel="1">
      <c r="A290" s="147">
        <v>6171</v>
      </c>
      <c r="B290" s="147">
        <v>5424</v>
      </c>
      <c r="C290" s="243"/>
      <c r="D290" s="180" t="s">
        <v>167</v>
      </c>
      <c r="E290" s="246">
        <v>10000</v>
      </c>
      <c r="F290" s="246">
        <v>10000</v>
      </c>
      <c r="G290" s="288">
        <v>0</v>
      </c>
      <c r="H290" s="63"/>
      <c r="I290" s="69"/>
      <c r="M290" s="53"/>
    </row>
    <row r="291" spans="1:9" ht="16.5" customHeight="1" outlineLevel="1">
      <c r="A291" s="147">
        <v>6171</v>
      </c>
      <c r="B291" s="147">
        <v>5499</v>
      </c>
      <c r="C291" s="243"/>
      <c r="D291" s="180" t="s">
        <v>228</v>
      </c>
      <c r="E291" s="246">
        <v>1000</v>
      </c>
      <c r="F291" s="246">
        <v>1000</v>
      </c>
      <c r="G291" s="288">
        <v>1000</v>
      </c>
      <c r="H291" s="63"/>
      <c r="I291" s="69"/>
    </row>
    <row r="292" spans="1:9" ht="16.5" customHeight="1" outlineLevel="1">
      <c r="A292" s="147">
        <v>6171</v>
      </c>
      <c r="B292" s="147">
        <v>6121</v>
      </c>
      <c r="C292" s="243"/>
      <c r="D292" s="180" t="s">
        <v>168</v>
      </c>
      <c r="E292" s="246">
        <v>0</v>
      </c>
      <c r="F292" s="246">
        <v>0</v>
      </c>
      <c r="G292" s="287">
        <v>0</v>
      </c>
      <c r="H292" s="63"/>
      <c r="I292" s="69"/>
    </row>
    <row r="293" spans="1:9" ht="16.5" customHeight="1">
      <c r="A293" s="148">
        <v>6171</v>
      </c>
      <c r="B293" s="147"/>
      <c r="C293" s="373" t="s">
        <v>59</v>
      </c>
      <c r="D293" s="359"/>
      <c r="E293" s="245">
        <f>SUM(E256:E292)</f>
        <v>2312500</v>
      </c>
      <c r="F293" s="245">
        <f>SUM(F256:F292)</f>
        <v>2455000</v>
      </c>
      <c r="G293" s="130">
        <f>SUM(G256:G292)</f>
        <v>2289000</v>
      </c>
      <c r="H293" s="63"/>
      <c r="I293" s="69"/>
    </row>
    <row r="294" spans="1:9" ht="16.5" customHeight="1" outlineLevel="1">
      <c r="A294" s="147">
        <v>6310</v>
      </c>
      <c r="B294" s="147">
        <v>5141</v>
      </c>
      <c r="C294" s="243"/>
      <c r="D294" s="180" t="s">
        <v>132</v>
      </c>
      <c r="E294" s="246">
        <v>10000</v>
      </c>
      <c r="F294" s="246">
        <v>10000</v>
      </c>
      <c r="G294" s="288">
        <v>10000</v>
      </c>
      <c r="H294" s="63"/>
      <c r="I294" s="69"/>
    </row>
    <row r="295" spans="1:9" ht="16.5" customHeight="1" outlineLevel="1">
      <c r="A295" s="147">
        <v>6310</v>
      </c>
      <c r="B295" s="147">
        <v>5163</v>
      </c>
      <c r="C295" s="243"/>
      <c r="D295" s="180" t="s">
        <v>169</v>
      </c>
      <c r="E295" s="246">
        <v>25000</v>
      </c>
      <c r="F295" s="246">
        <v>25000</v>
      </c>
      <c r="G295" s="288">
        <v>25000</v>
      </c>
      <c r="H295" s="63"/>
      <c r="I295" s="69"/>
    </row>
    <row r="296" spans="1:9" ht="16.5" customHeight="1">
      <c r="A296" s="148">
        <v>6310</v>
      </c>
      <c r="B296" s="147"/>
      <c r="C296" s="373" t="s">
        <v>62</v>
      </c>
      <c r="D296" s="359"/>
      <c r="E296" s="245">
        <f>SUM(E294:E295)</f>
        <v>35000</v>
      </c>
      <c r="F296" s="245">
        <f>SUM(F294:F295)</f>
        <v>35000</v>
      </c>
      <c r="G296" s="130">
        <f>SUM(G294:G295)</f>
        <v>35000</v>
      </c>
      <c r="H296" s="69"/>
      <c r="I296" s="280"/>
    </row>
    <row r="297" spans="1:9" ht="16.5" customHeight="1" outlineLevel="1">
      <c r="A297" s="147">
        <v>6310</v>
      </c>
      <c r="B297" s="147">
        <v>5163</v>
      </c>
      <c r="C297" s="243"/>
      <c r="D297" s="180" t="s">
        <v>169</v>
      </c>
      <c r="E297" s="246">
        <v>70000</v>
      </c>
      <c r="F297" s="246">
        <v>70000</v>
      </c>
      <c r="G297" s="288">
        <v>70000</v>
      </c>
      <c r="H297" s="63"/>
      <c r="I297" s="69"/>
    </row>
    <row r="298" spans="1:9" ht="16.5" customHeight="1">
      <c r="A298" s="148">
        <v>6320</v>
      </c>
      <c r="B298" s="147"/>
      <c r="C298" s="373" t="s">
        <v>170</v>
      </c>
      <c r="D298" s="359"/>
      <c r="E298" s="245">
        <f>SUM(E297)</f>
        <v>70000</v>
      </c>
      <c r="F298" s="245">
        <f>SUM(F297)</f>
        <v>70000</v>
      </c>
      <c r="G298" s="130">
        <f>SUM(G297)</f>
        <v>70000</v>
      </c>
      <c r="H298" s="69"/>
      <c r="I298" s="280"/>
    </row>
    <row r="299" spans="1:9" ht="16.5" customHeight="1" outlineLevel="1">
      <c r="A299" s="147">
        <v>6330</v>
      </c>
      <c r="B299" s="147">
        <v>5342</v>
      </c>
      <c r="C299" s="243"/>
      <c r="D299" s="180" t="s">
        <v>229</v>
      </c>
      <c r="E299" s="246">
        <v>60000</v>
      </c>
      <c r="F299" s="246">
        <v>60000</v>
      </c>
      <c r="G299" s="289">
        <v>60000</v>
      </c>
      <c r="H299" s="63"/>
      <c r="I299" s="69"/>
    </row>
    <row r="300" spans="1:9" ht="16.5" customHeight="1" outlineLevel="1">
      <c r="A300" s="147">
        <v>6330</v>
      </c>
      <c r="B300" s="147">
        <v>5345</v>
      </c>
      <c r="C300" s="243"/>
      <c r="D300" s="180" t="s">
        <v>171</v>
      </c>
      <c r="E300" s="246">
        <v>0</v>
      </c>
      <c r="F300" s="246">
        <v>0</v>
      </c>
      <c r="G300" s="289">
        <v>0</v>
      </c>
      <c r="H300" s="63"/>
      <c r="I300" s="69"/>
    </row>
    <row r="301" spans="1:9" ht="16.5" customHeight="1">
      <c r="A301" s="148">
        <v>6330</v>
      </c>
      <c r="B301" s="147"/>
      <c r="C301" s="373" t="s">
        <v>172</v>
      </c>
      <c r="D301" s="359"/>
      <c r="E301" s="245">
        <f>SUM(E299:E300)</f>
        <v>60000</v>
      </c>
      <c r="F301" s="245">
        <f>SUM(F299:F300)</f>
        <v>60000</v>
      </c>
      <c r="G301" s="130">
        <f>SUM(G299:G300)</f>
        <v>60000</v>
      </c>
      <c r="H301" s="69"/>
      <c r="I301" s="280"/>
    </row>
    <row r="302" spans="1:9" ht="16.5" customHeight="1" outlineLevel="1">
      <c r="A302" s="147">
        <v>6399</v>
      </c>
      <c r="B302" s="147">
        <v>5362</v>
      </c>
      <c r="C302" s="243"/>
      <c r="D302" s="180" t="s">
        <v>124</v>
      </c>
      <c r="E302" s="246">
        <v>80000</v>
      </c>
      <c r="F302" s="246">
        <v>80000</v>
      </c>
      <c r="G302" s="288">
        <v>20000</v>
      </c>
      <c r="H302" s="63"/>
      <c r="I302" s="69"/>
    </row>
    <row r="303" spans="1:9" ht="16.5" customHeight="1" outlineLevel="1">
      <c r="A303" s="147">
        <v>6399</v>
      </c>
      <c r="B303" s="147">
        <v>5364</v>
      </c>
      <c r="C303" s="243"/>
      <c r="D303" s="180" t="s">
        <v>251</v>
      </c>
      <c r="E303" s="246">
        <v>0</v>
      </c>
      <c r="F303" s="246">
        <v>0</v>
      </c>
      <c r="G303" s="287">
        <v>0</v>
      </c>
      <c r="H303" s="63"/>
      <c r="I303" s="69"/>
    </row>
    <row r="304" spans="1:9" ht="16.5" customHeight="1" outlineLevel="1">
      <c r="A304" s="147">
        <v>6399</v>
      </c>
      <c r="B304" s="147">
        <v>5365</v>
      </c>
      <c r="C304" s="243"/>
      <c r="D304" s="180" t="s">
        <v>173</v>
      </c>
      <c r="E304" s="246">
        <v>100000</v>
      </c>
      <c r="F304" s="246">
        <v>100000</v>
      </c>
      <c r="G304" s="288">
        <v>100000</v>
      </c>
      <c r="H304" s="63"/>
      <c r="I304" s="69"/>
    </row>
    <row r="305" spans="1:9" ht="16.5" customHeight="1">
      <c r="A305" s="148">
        <v>6399</v>
      </c>
      <c r="B305" s="147"/>
      <c r="C305" s="373" t="s">
        <v>174</v>
      </c>
      <c r="D305" s="359"/>
      <c r="E305" s="245">
        <f>SUM(E302:E304)</f>
        <v>180000</v>
      </c>
      <c r="F305" s="245">
        <f>SUM(F302:F304)</f>
        <v>180000</v>
      </c>
      <c r="G305" s="130">
        <f>SUM(G302:G304)</f>
        <v>120000</v>
      </c>
      <c r="H305" s="69"/>
      <c r="I305" s="69"/>
    </row>
    <row r="306" spans="1:9" ht="16.5" customHeight="1" outlineLevel="1">
      <c r="A306" s="147">
        <v>6402</v>
      </c>
      <c r="B306" s="147">
        <v>5364</v>
      </c>
      <c r="C306" s="243"/>
      <c r="D306" s="180" t="s">
        <v>175</v>
      </c>
      <c r="E306" s="246">
        <v>10700</v>
      </c>
      <c r="F306" s="246">
        <v>10700</v>
      </c>
      <c r="G306" s="288">
        <v>0</v>
      </c>
      <c r="H306" s="63"/>
      <c r="I306" s="69"/>
    </row>
    <row r="307" spans="1:9" ht="16.5" customHeight="1">
      <c r="A307" s="148">
        <v>6402</v>
      </c>
      <c r="B307" s="147"/>
      <c r="C307" s="373" t="s">
        <v>176</v>
      </c>
      <c r="D307" s="359"/>
      <c r="E307" s="245">
        <f>SUM(E306)</f>
        <v>10700</v>
      </c>
      <c r="F307" s="245">
        <f>SUM(F306)</f>
        <v>10700</v>
      </c>
      <c r="G307" s="130">
        <f>SUM(G306)</f>
        <v>0</v>
      </c>
      <c r="H307" s="69"/>
      <c r="I307" s="69"/>
    </row>
    <row r="308" spans="1:9" ht="16.5" customHeight="1" outlineLevel="1">
      <c r="A308" s="147">
        <v>6409</v>
      </c>
      <c r="B308" s="147">
        <v>5169</v>
      </c>
      <c r="C308" s="243"/>
      <c r="D308" s="180" t="s">
        <v>78</v>
      </c>
      <c r="E308" s="246">
        <v>300000</v>
      </c>
      <c r="F308" s="246">
        <v>4617271</v>
      </c>
      <c r="G308" s="288">
        <v>400803</v>
      </c>
      <c r="H308" s="63"/>
      <c r="I308" s="69"/>
    </row>
    <row r="309" spans="1:9" ht="16.5" customHeight="1" outlineLevel="1">
      <c r="A309" s="147">
        <v>6409</v>
      </c>
      <c r="B309" s="147">
        <v>5171</v>
      </c>
      <c r="C309" s="243"/>
      <c r="D309" s="180" t="s">
        <v>79</v>
      </c>
      <c r="E309" s="246">
        <v>0</v>
      </c>
      <c r="F309" s="246">
        <v>0</v>
      </c>
      <c r="G309" s="287">
        <v>0</v>
      </c>
      <c r="H309" s="63"/>
      <c r="I309" s="69"/>
    </row>
    <row r="310" spans="1:9" ht="16.5" customHeight="1" outlineLevel="1">
      <c r="A310" s="147">
        <v>6409</v>
      </c>
      <c r="B310" s="147">
        <v>5903</v>
      </c>
      <c r="C310" s="243"/>
      <c r="D310" s="180" t="s">
        <v>239</v>
      </c>
      <c r="E310" s="246">
        <v>0</v>
      </c>
      <c r="F310" s="246">
        <v>0</v>
      </c>
      <c r="G310" s="287">
        <v>0</v>
      </c>
      <c r="H310" s="63"/>
      <c r="I310" s="69"/>
    </row>
    <row r="311" spans="1:9" ht="16.5" customHeight="1" outlineLevel="1">
      <c r="A311" s="147">
        <v>6409</v>
      </c>
      <c r="B311" s="147">
        <v>5909</v>
      </c>
      <c r="C311" s="243"/>
      <c r="D311" s="180" t="s">
        <v>230</v>
      </c>
      <c r="E311" s="246">
        <v>0</v>
      </c>
      <c r="F311" s="246">
        <v>10400</v>
      </c>
      <c r="G311" s="287">
        <v>0</v>
      </c>
      <c r="H311" s="63"/>
      <c r="I311" s="69"/>
    </row>
    <row r="312" spans="1:9" ht="16.5" customHeight="1" thickBot="1">
      <c r="A312" s="150">
        <v>6409</v>
      </c>
      <c r="B312" s="158"/>
      <c r="C312" s="393" t="s">
        <v>179</v>
      </c>
      <c r="D312" s="394"/>
      <c r="E312" s="245">
        <f>SUM(E308:E311)</f>
        <v>300000</v>
      </c>
      <c r="F312" s="245">
        <f>SUM(F308:F311)</f>
        <v>4627671</v>
      </c>
      <c r="G312" s="130">
        <f>SUM(G308:G311)</f>
        <v>400803</v>
      </c>
      <c r="H312" s="63"/>
      <c r="I312" s="69"/>
    </row>
    <row r="313" spans="1:9" ht="16.5" customHeight="1" thickBot="1">
      <c r="A313" s="395" t="s">
        <v>294</v>
      </c>
      <c r="B313" s="396"/>
      <c r="C313" s="396"/>
      <c r="D313" s="397"/>
      <c r="E313" s="323">
        <f>E312+E307+E305+E301+E296+E293+E298+E255+E249+E244+E238+E236+E234+E223+E220+E214+E212+E206+E203+E201+E197+E188+E180+E174+E166+E158+E155+E152+E149+E145+E137+E125+E119+E117+E109+E103</f>
        <v>12641700</v>
      </c>
      <c r="F313" s="323">
        <f>F312+F307+F305+F301+F298+F296+F293+F255+F249+F244+F238+F236+F234+F223+F220+F214+F212+F206+F203+F201+F197+F188+F180+F174+F166+F158+F155+F152+F149+F145+F137+F125+F119+F117+F109+F103</f>
        <v>17432701</v>
      </c>
      <c r="G313" s="324">
        <f>G312+G307+G305+G301+G298+G296+G293+G255+G249+G244+G238+G236+G234+G223+G220+G214+G212+G206+G203+G201+G197+G188+G180+G174+G166+G158+G155+G152+G149+G145+G139+G137+G125+G119+G117+G109+G103+G317</f>
        <v>27584803</v>
      </c>
      <c r="H313" s="63"/>
      <c r="I313" s="69"/>
    </row>
    <row r="314" spans="1:9" ht="17.25" customHeight="1" thickBot="1">
      <c r="A314" s="43"/>
      <c r="B314" s="43"/>
      <c r="C314" s="43"/>
      <c r="H314" s="69"/>
      <c r="I314" s="69"/>
    </row>
    <row r="315" spans="1:9" ht="15.75" thickBot="1">
      <c r="A315" s="292" t="s">
        <v>291</v>
      </c>
      <c r="B315" s="292"/>
      <c r="C315" s="293"/>
      <c r="D315" s="293"/>
      <c r="E315" s="294"/>
      <c r="F315" s="294"/>
      <c r="G315" s="279"/>
      <c r="H315" s="63"/>
      <c r="I315" s="69"/>
    </row>
    <row r="316" spans="1:9" ht="15">
      <c r="A316" s="291">
        <v>8124</v>
      </c>
      <c r="B316" s="386" t="s">
        <v>235</v>
      </c>
      <c r="C316" s="387"/>
      <c r="D316" s="387"/>
      <c r="E316" s="98"/>
      <c r="F316" s="98"/>
      <c r="G316" s="215">
        <v>180000</v>
      </c>
      <c r="H316" s="255"/>
      <c r="I316" s="69"/>
    </row>
    <row r="317" spans="1:9" ht="15.75" thickBot="1">
      <c r="A317" s="390" t="s">
        <v>253</v>
      </c>
      <c r="B317" s="391"/>
      <c r="C317" s="391"/>
      <c r="D317" s="392"/>
      <c r="E317" s="216"/>
      <c r="F317" s="217"/>
      <c r="G317" s="218">
        <f>SUM(G314:G316)</f>
        <v>180000</v>
      </c>
      <c r="H317" s="255"/>
      <c r="I317" s="69"/>
    </row>
    <row r="318" spans="1:9" ht="15.75" thickBot="1">
      <c r="A318" s="236"/>
      <c r="B318" s="236"/>
      <c r="C318" s="64"/>
      <c r="D318" s="237"/>
      <c r="E318" s="69"/>
      <c r="F318" s="69"/>
      <c r="G318" s="69"/>
      <c r="H318" s="255"/>
      <c r="I318" s="69"/>
    </row>
    <row r="319" spans="1:9" ht="15">
      <c r="A319" s="219" t="s">
        <v>265</v>
      </c>
      <c r="B319" s="220"/>
      <c r="C319" s="220"/>
      <c r="D319" s="220"/>
      <c r="E319" s="313"/>
      <c r="F319" s="313"/>
      <c r="G319" s="315">
        <f>G82</f>
        <v>18584803</v>
      </c>
      <c r="H319" s="256"/>
      <c r="I319" s="69"/>
    </row>
    <row r="320" spans="1:9" ht="15">
      <c r="A320" s="221" t="s">
        <v>292</v>
      </c>
      <c r="B320" s="222"/>
      <c r="C320" s="222"/>
      <c r="D320" s="222"/>
      <c r="E320" s="314"/>
      <c r="F320" s="388" t="s">
        <v>293</v>
      </c>
      <c r="G320" s="389"/>
      <c r="H320" s="64"/>
      <c r="I320" s="69"/>
    </row>
    <row r="321" spans="1:7" ht="15">
      <c r="A321" s="223" t="s">
        <v>284</v>
      </c>
      <c r="B321" s="224"/>
      <c r="C321" s="224"/>
      <c r="D321" s="224"/>
      <c r="E321" s="308"/>
      <c r="F321" s="295"/>
      <c r="G321" s="296">
        <v>27584803</v>
      </c>
    </row>
    <row r="322" spans="1:7" ht="15.75" thickBot="1">
      <c r="A322" s="225" t="s">
        <v>264</v>
      </c>
      <c r="B322" s="226"/>
      <c r="C322" s="226"/>
      <c r="D322" s="226"/>
      <c r="E322" s="297"/>
      <c r="F322" s="298"/>
      <c r="G322" s="299">
        <v>0</v>
      </c>
    </row>
    <row r="323" spans="1:7" ht="15">
      <c r="A323" s="316"/>
      <c r="B323" s="316"/>
      <c r="C323" s="316"/>
      <c r="D323" s="316"/>
      <c r="E323" s="71"/>
      <c r="F323" s="72"/>
      <c r="G323" s="71"/>
    </row>
    <row r="324" spans="1:9" ht="17.25" customHeight="1">
      <c r="A324" s="330" t="s">
        <v>67</v>
      </c>
      <c r="B324" s="330"/>
      <c r="C324" s="330"/>
      <c r="D324" s="330"/>
      <c r="E324" s="40"/>
      <c r="F324" s="39"/>
      <c r="G324" s="40"/>
      <c r="H324" s="63"/>
      <c r="I324" s="69"/>
    </row>
    <row r="325" spans="1:7" ht="15">
      <c r="A325" s="327" t="s">
        <v>298</v>
      </c>
      <c r="B325" s="330"/>
      <c r="C325" s="330"/>
      <c r="D325" s="330"/>
      <c r="E325" s="330"/>
      <c r="F325" s="330"/>
      <c r="G325" s="330"/>
    </row>
    <row r="326" spans="1:7" ht="15">
      <c r="A326" s="316"/>
      <c r="B326" s="316"/>
      <c r="C326" s="316"/>
      <c r="D326" s="316"/>
      <c r="E326" s="71"/>
      <c r="F326" s="72"/>
      <c r="G326" s="71"/>
    </row>
    <row r="327" spans="1:7" ht="15">
      <c r="A327" s="316"/>
      <c r="B327" s="316"/>
      <c r="C327" s="316"/>
      <c r="D327" s="316"/>
      <c r="E327" s="71"/>
      <c r="F327" s="72"/>
      <c r="G327" s="71"/>
    </row>
    <row r="328" spans="1:7" ht="15">
      <c r="A328" s="316"/>
      <c r="B328" s="316"/>
      <c r="C328" s="316"/>
      <c r="D328" s="316"/>
      <c r="E328" s="71"/>
      <c r="F328" s="72"/>
      <c r="G328" s="71"/>
    </row>
    <row r="329" spans="1:7" ht="15">
      <c r="A329" s="316"/>
      <c r="B329" s="316"/>
      <c r="C329" s="316"/>
      <c r="D329" s="316"/>
      <c r="E329" s="71"/>
      <c r="F329" s="72"/>
      <c r="G329" s="71"/>
    </row>
    <row r="330" spans="1:7" ht="12" customHeight="1">
      <c r="A330" s="316"/>
      <c r="B330" s="316"/>
      <c r="C330" s="316"/>
      <c r="D330" s="316"/>
      <c r="E330" s="71"/>
      <c r="F330" s="72"/>
      <c r="G330" s="71"/>
    </row>
    <row r="331" spans="1:7" ht="12" customHeight="1">
      <c r="A331" s="316"/>
      <c r="B331" s="316"/>
      <c r="C331" s="316"/>
      <c r="D331" s="316"/>
      <c r="E331" s="71"/>
      <c r="F331" s="72"/>
      <c r="G331" s="71"/>
    </row>
    <row r="332" spans="1:7" ht="12" customHeight="1">
      <c r="A332" s="316"/>
      <c r="B332" s="316"/>
      <c r="C332" s="316"/>
      <c r="D332" s="316"/>
      <c r="E332" s="71"/>
      <c r="F332" s="72"/>
      <c r="G332" s="71"/>
    </row>
    <row r="333" spans="1:7" ht="15">
      <c r="A333" s="316"/>
      <c r="B333" s="316"/>
      <c r="C333" s="316"/>
      <c r="D333" s="316"/>
      <c r="E333" s="71"/>
      <c r="F333" s="72"/>
      <c r="G333" s="71"/>
    </row>
    <row r="334" spans="1:7" ht="15">
      <c r="A334" s="43"/>
      <c r="B334" s="43"/>
      <c r="C334" s="43"/>
      <c r="D334" s="43"/>
      <c r="E334"/>
      <c r="F334"/>
      <c r="G334"/>
    </row>
    <row r="335" spans="1:7" ht="15">
      <c r="A335" s="67"/>
      <c r="B335" s="43"/>
      <c r="C335" s="43"/>
      <c r="D335" s="43"/>
      <c r="E335" s="65"/>
      <c r="F335" s="65"/>
      <c r="G335" s="65"/>
    </row>
    <row r="336" spans="1:7" ht="15">
      <c r="A336" s="385" t="s">
        <v>262</v>
      </c>
      <c r="B336" s="385"/>
      <c r="C336" s="385"/>
      <c r="D336" s="385"/>
      <c r="E336" s="385"/>
      <c r="F336" s="385"/>
      <c r="G336" s="385"/>
    </row>
    <row r="337" spans="1:7" ht="15">
      <c r="A337" s="73"/>
      <c r="B337" s="74"/>
      <c r="C337" s="75"/>
      <c r="D337" s="76"/>
      <c r="E337" s="253" t="s">
        <v>192</v>
      </c>
      <c r="F337" s="250"/>
      <c r="G337" s="254"/>
    </row>
    <row r="338" spans="1:7" ht="15">
      <c r="A338" s="73" t="s">
        <v>193</v>
      </c>
      <c r="B338" s="73" t="s">
        <v>194</v>
      </c>
      <c r="C338" s="73"/>
      <c r="D338" s="73"/>
      <c r="E338" s="249">
        <f>G17</f>
        <v>7547000</v>
      </c>
      <c r="F338" s="250"/>
      <c r="G338" s="254"/>
    </row>
    <row r="339" spans="1:7" ht="15">
      <c r="A339" s="73" t="s">
        <v>31</v>
      </c>
      <c r="B339" s="73" t="s">
        <v>195</v>
      </c>
      <c r="C339" s="73"/>
      <c r="D339" s="73"/>
      <c r="E339" s="249">
        <v>1259000</v>
      </c>
      <c r="F339" s="250"/>
      <c r="G339" s="254"/>
    </row>
    <row r="340" spans="1:7" ht="15">
      <c r="A340" s="317" t="s">
        <v>196</v>
      </c>
      <c r="B340" s="317" t="s">
        <v>197</v>
      </c>
      <c r="C340" s="317"/>
      <c r="D340" s="317"/>
      <c r="E340" s="318">
        <v>0</v>
      </c>
      <c r="F340" s="250"/>
      <c r="G340" s="254"/>
    </row>
    <row r="341" spans="1:7" ht="15">
      <c r="A341" s="321" t="s">
        <v>26</v>
      </c>
      <c r="B341" s="321" t="s">
        <v>198</v>
      </c>
      <c r="C341" s="321"/>
      <c r="D341" s="321"/>
      <c r="E341" s="322">
        <f>G23+G76</f>
        <v>9778803</v>
      </c>
      <c r="F341" s="250"/>
      <c r="G341" s="254"/>
    </row>
    <row r="342" spans="1:7" ht="15">
      <c r="A342" s="319" t="s">
        <v>199</v>
      </c>
      <c r="B342" s="319" t="s">
        <v>200</v>
      </c>
      <c r="C342" s="319"/>
      <c r="D342" s="319"/>
      <c r="E342" s="320">
        <v>9644803</v>
      </c>
      <c r="F342" s="250"/>
      <c r="G342" s="257"/>
    </row>
    <row r="343" spans="1:7" ht="15">
      <c r="A343" s="73" t="s">
        <v>201</v>
      </c>
      <c r="B343" s="73" t="s">
        <v>202</v>
      </c>
      <c r="C343" s="73"/>
      <c r="D343" s="73"/>
      <c r="E343" s="251">
        <f>SUM(G108,G116,G115,G123,G124,G135,G136,G144,G148,G172,G179,G187,G196,G205,G210,G211,G233,G292)</f>
        <v>17940000</v>
      </c>
      <c r="F343" s="250"/>
      <c r="G343" s="252"/>
    </row>
    <row r="344" spans="1:7" ht="15">
      <c r="A344" s="73" t="s">
        <v>203</v>
      </c>
      <c r="B344" s="329" t="s">
        <v>204</v>
      </c>
      <c r="C344" s="329"/>
      <c r="D344" s="73"/>
      <c r="E344" s="251">
        <v>9000000</v>
      </c>
      <c r="F344" s="250"/>
      <c r="G344" s="250"/>
    </row>
    <row r="345" spans="1:6" ht="15">
      <c r="A345" s="43"/>
      <c r="B345" s="43"/>
      <c r="C345" s="43"/>
      <c r="F345" s="65"/>
    </row>
    <row r="346" spans="1:4" ht="15">
      <c r="A346" s="330" t="s">
        <v>67</v>
      </c>
      <c r="B346" s="330"/>
      <c r="C346" s="330"/>
      <c r="D346" s="330"/>
    </row>
    <row r="347" spans="1:7" ht="15">
      <c r="A347" s="327" t="s">
        <v>299</v>
      </c>
      <c r="B347" s="330"/>
      <c r="C347" s="330"/>
      <c r="D347" s="330"/>
      <c r="E347" s="330"/>
      <c r="F347" s="330"/>
      <c r="G347" s="330"/>
    </row>
    <row r="348" spans="1:3" ht="15">
      <c r="A348" s="43"/>
      <c r="B348" s="43"/>
      <c r="C348" s="43"/>
    </row>
    <row r="349" spans="1:7" ht="15">
      <c r="A349" s="330"/>
      <c r="B349" s="330"/>
      <c r="C349" s="330"/>
      <c r="D349" s="330"/>
      <c r="E349" s="330"/>
      <c r="F349" s="330"/>
      <c r="G349" s="330"/>
    </row>
    <row r="350" spans="1:6" ht="15">
      <c r="A350" s="327"/>
      <c r="B350" s="327"/>
      <c r="C350" s="327"/>
      <c r="D350" s="327"/>
      <c r="E350" s="327"/>
      <c r="F350" s="327"/>
    </row>
    <row r="351" spans="1:4" ht="15">
      <c r="A351" s="43"/>
      <c r="B351" s="43"/>
      <c r="C351" s="43"/>
      <c r="D351" s="43"/>
    </row>
    <row r="352" spans="1:4" ht="21">
      <c r="A352" s="78"/>
      <c r="B352" s="78"/>
      <c r="C352" s="78"/>
      <c r="D352" s="78"/>
    </row>
    <row r="353" spans="1:4" ht="15">
      <c r="A353" s="43"/>
      <c r="B353" s="43"/>
      <c r="C353" s="43"/>
      <c r="D353" s="43"/>
    </row>
    <row r="354" spans="1:4" ht="21">
      <c r="A354" s="78"/>
      <c r="B354" s="78"/>
      <c r="C354" s="78"/>
      <c r="D354" s="78"/>
    </row>
    <row r="355" spans="1:4" ht="21">
      <c r="A355" s="79"/>
      <c r="B355" s="43"/>
      <c r="C355" s="43"/>
      <c r="D355" s="43"/>
    </row>
    <row r="356" spans="1:4" ht="21">
      <c r="A356" s="78"/>
      <c r="B356" s="78"/>
      <c r="C356" s="78"/>
      <c r="D356" s="78"/>
    </row>
    <row r="357" spans="1:4" ht="15.75">
      <c r="A357" s="80"/>
      <c r="B357" s="80"/>
      <c r="C357" s="80"/>
      <c r="D357" s="80"/>
    </row>
    <row r="358" spans="1:4" ht="15.75">
      <c r="A358" s="80"/>
      <c r="B358" s="80"/>
      <c r="C358" s="80"/>
      <c r="D358" s="80"/>
    </row>
  </sheetData>
  <sheetProtection/>
  <mergeCells count="71">
    <mergeCell ref="B344:C344"/>
    <mergeCell ref="A346:D346"/>
    <mergeCell ref="A347:G347"/>
    <mergeCell ref="A349:G349"/>
    <mergeCell ref="A350:F350"/>
    <mergeCell ref="B316:D316"/>
    <mergeCell ref="A317:D317"/>
    <mergeCell ref="F320:G320"/>
    <mergeCell ref="A324:D324"/>
    <mergeCell ref="A325:G325"/>
    <mergeCell ref="A336:G336"/>
    <mergeCell ref="C298:D298"/>
    <mergeCell ref="C301:D301"/>
    <mergeCell ref="C305:D305"/>
    <mergeCell ref="C307:D307"/>
    <mergeCell ref="C312:D312"/>
    <mergeCell ref="A313:D313"/>
    <mergeCell ref="C238:D238"/>
    <mergeCell ref="C244:D244"/>
    <mergeCell ref="C249:D249"/>
    <mergeCell ref="C255:D255"/>
    <mergeCell ref="C293:D293"/>
    <mergeCell ref="C296:D296"/>
    <mergeCell ref="C206:D206"/>
    <mergeCell ref="C214:D214"/>
    <mergeCell ref="C220:D220"/>
    <mergeCell ref="C223:D223"/>
    <mergeCell ref="C234:D234"/>
    <mergeCell ref="C236:D236"/>
    <mergeCell ref="C166:D166"/>
    <mergeCell ref="C174:D174"/>
    <mergeCell ref="C180:D180"/>
    <mergeCell ref="C188:D188"/>
    <mergeCell ref="C197:D197"/>
    <mergeCell ref="C201:D201"/>
    <mergeCell ref="C139:D139"/>
    <mergeCell ref="C145:D145"/>
    <mergeCell ref="C149:D149"/>
    <mergeCell ref="C152:D152"/>
    <mergeCell ref="C155:D155"/>
    <mergeCell ref="C158:D158"/>
    <mergeCell ref="C103:D103"/>
    <mergeCell ref="C109:D109"/>
    <mergeCell ref="C117:D117"/>
    <mergeCell ref="C119:D119"/>
    <mergeCell ref="C125:D125"/>
    <mergeCell ref="C137:D137"/>
    <mergeCell ref="A81:D81"/>
    <mergeCell ref="A82:D82"/>
    <mergeCell ref="A83:D83"/>
    <mergeCell ref="A84:G84"/>
    <mergeCell ref="A98:G98"/>
    <mergeCell ref="C99:D99"/>
    <mergeCell ref="C55:D55"/>
    <mergeCell ref="C60:D60"/>
    <mergeCell ref="C62:D62"/>
    <mergeCell ref="C64:D64"/>
    <mergeCell ref="C72:D72"/>
    <mergeCell ref="C75:D75"/>
    <mergeCell ref="C32:D32"/>
    <mergeCell ref="C34:D34"/>
    <mergeCell ref="C36:D36"/>
    <mergeCell ref="C44:D44"/>
    <mergeCell ref="C46:D46"/>
    <mergeCell ref="C51:D51"/>
    <mergeCell ref="A1:G1"/>
    <mergeCell ref="C2:D2"/>
    <mergeCell ref="A3:G3"/>
    <mergeCell ref="A24:D24"/>
    <mergeCell ref="A25:G25"/>
    <mergeCell ref="C28:D28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Toveř</cp:lastModifiedBy>
  <cp:lastPrinted>2021-11-30T07:50:17Z</cp:lastPrinted>
  <dcterms:modified xsi:type="dcterms:W3CDTF">2022-01-18T11:30:41Z</dcterms:modified>
  <cp:category/>
  <cp:version/>
  <cp:contentType/>
  <cp:contentStatus/>
</cp:coreProperties>
</file>