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L\Documents\ODPADOVÉ HOSPODÁŘSTVÍ\"/>
    </mc:Choice>
  </mc:AlternateContent>
  <xr:revisionPtr revIDLastSave="0" documentId="8_{28D43D37-32A8-4554-A24B-74BA626658A5}" xr6:coauthVersionLast="47" xr6:coauthVersionMax="47" xr10:uidLastSave="{00000000-0000-0000-0000-000000000000}"/>
  <bookViews>
    <workbookView xWindow="-120" yWindow="-120" windowWidth="29040" windowHeight="15720" xr2:uid="{BA4BBA10-701B-450C-98DC-A7F24C49FE7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7" i="1" l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T67" i="1" s="1"/>
  <c r="C69" i="1" s="1"/>
  <c r="B67" i="1"/>
  <c r="T66" i="1"/>
  <c r="T65" i="1"/>
  <c r="T64" i="1"/>
  <c r="T63" i="1"/>
  <c r="T62" i="1"/>
  <c r="T61" i="1"/>
  <c r="T60" i="1"/>
  <c r="T59" i="1"/>
  <c r="T58" i="1"/>
  <c r="T57" i="1"/>
  <c r="T56" i="1"/>
  <c r="T55" i="1"/>
  <c r="U68" i="1" s="1"/>
  <c r="H40" i="1"/>
  <c r="G40" i="1"/>
  <c r="F40" i="1"/>
  <c r="E40" i="1"/>
  <c r="D40" i="1"/>
  <c r="C40" i="1"/>
  <c r="B40" i="1"/>
  <c r="L40" i="1" s="1"/>
  <c r="L19" i="1"/>
</calcChain>
</file>

<file path=xl/sharedStrings.xml><?xml version="1.0" encoding="utf-8"?>
<sst xmlns="http://schemas.openxmlformats.org/spreadsheetml/2006/main" count="64" uniqueCount="53">
  <si>
    <t>VÝDAJE</t>
  </si>
  <si>
    <t>EKOKOM ODMĚNY</t>
  </si>
  <si>
    <t xml:space="preserve">OBČANÉ </t>
  </si>
  <si>
    <t>BILANCE</t>
  </si>
  <si>
    <t>MINUS 132 180</t>
  </si>
  <si>
    <t>MINUS 210 000</t>
  </si>
  <si>
    <t>PAPÍR</t>
  </si>
  <si>
    <t>PLAST</t>
  </si>
  <si>
    <t>SKLO</t>
  </si>
  <si>
    <t>KOMUNÁL</t>
  </si>
  <si>
    <t xml:space="preserve">BIO  240 </t>
  </si>
  <si>
    <t>BIO KONTEJNER</t>
  </si>
  <si>
    <t>OBJEMNÝ ODPAD</t>
  </si>
  <si>
    <t>DŘEVO</t>
  </si>
  <si>
    <t>KOVOVÝ ODPAD</t>
  </si>
  <si>
    <t>NEBEZPEČNÝ ODPAD</t>
  </si>
  <si>
    <t>CELKEM</t>
  </si>
  <si>
    <t>suma</t>
  </si>
  <si>
    <t>SUMA</t>
  </si>
  <si>
    <t>PŘÍJEM OBČANÉ</t>
  </si>
  <si>
    <t>MINUS 78 342</t>
  </si>
  <si>
    <t xml:space="preserve">suma </t>
  </si>
  <si>
    <t>PLUS 35 648</t>
  </si>
  <si>
    <t>DALŠÍ VÝDAJE MIMO SLUŽBY ODP. HOSP</t>
  </si>
  <si>
    <t>SPLÁTKA VOZU</t>
  </si>
  <si>
    <t xml:space="preserve">ČIPY, NÁDOBY </t>
  </si>
  <si>
    <t xml:space="preserve">Odpady v číslech za rok 2023Obec Tovéř </t>
  </si>
  <si>
    <t>PAPÍR t</t>
  </si>
  <si>
    <t>PAPÍR  Kč</t>
  </si>
  <si>
    <t>PLAST t</t>
  </si>
  <si>
    <t>PLAST Kč</t>
  </si>
  <si>
    <t>SKLO  t</t>
  </si>
  <si>
    <t>KOMUNÁL t</t>
  </si>
  <si>
    <t>KOMUNÁL SVOZ v Kč</t>
  </si>
  <si>
    <t>KOMUNÁL SKLÁDKOVNÉ Kč</t>
  </si>
  <si>
    <t>BIO  240  t</t>
  </si>
  <si>
    <t>Bio 240 l Kč</t>
  </si>
  <si>
    <t>BIO KONTEJNER t</t>
  </si>
  <si>
    <t>BIO KONTEJNER Kč</t>
  </si>
  <si>
    <t>OBJEMNÝ ODP. t</t>
  </si>
  <si>
    <t>NEB. ODPAD t</t>
  </si>
  <si>
    <t>STAV. SUŤ t</t>
  </si>
  <si>
    <t>DŘEVO t</t>
  </si>
  <si>
    <t>VO+ NO v Kč</t>
  </si>
  <si>
    <t>KOV</t>
  </si>
  <si>
    <t>SUMA MĚSÍČNĚ</t>
  </si>
  <si>
    <t>8.629</t>
  </si>
  <si>
    <t>SUMA 2023</t>
  </si>
  <si>
    <t>s DPH</t>
  </si>
  <si>
    <t xml:space="preserve">EKOKOM ODMĚNY </t>
  </si>
  <si>
    <t>BILANCE záporná</t>
  </si>
  <si>
    <t xml:space="preserve">AKCIE </t>
  </si>
  <si>
    <t>OHSO- Olomoucká servisní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</si>
</sst>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left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5" xfId="0" applyNumberFormat="1" applyBorder="1" applyAlignment="1">
      <alignment horizontal="center"/>
    </xf>
    <xf numFmtId="0" fontId="4" fillId="0" borderId="4" xfId="0" applyFont="1" applyBorder="1" applyAlignment="1">
      <alignment horizontal="left"/>
    </xf>
    <xf numFmtId="3" fontId="4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left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10" xfId="0" applyBorder="1"/>
    <xf numFmtId="0" fontId="1" fillId="0" borderId="10" xfId="0" applyFont="1" applyBorder="1"/>
    <xf numFmtId="2" fontId="1" fillId="0" borderId="10" xfId="0" applyNumberFormat="1" applyFont="1" applyBorder="1"/>
    <xf numFmtId="0" fontId="0" fillId="0" borderId="11" xfId="0" applyBorder="1"/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5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0" fillId="0" borderId="0" xfId="0" applyNumberFormat="1"/>
    <xf numFmtId="3" fontId="0" fillId="0" borderId="0" xfId="0" applyNumberFormat="1"/>
    <xf numFmtId="0" fontId="3" fillId="0" borderId="0" xfId="0" applyFont="1"/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198A2-9A6D-4893-A110-7A771B4C1E4C}">
  <dimension ref="A1:V79"/>
  <sheetViews>
    <sheetView tabSelected="1" workbookViewId="0">
      <selection sqref="A1:XFD1048576"/>
    </sheetView>
  </sheetViews>
  <sheetFormatPr defaultRowHeight="15" x14ac:dyDescent="0.25"/>
  <cols>
    <col min="1" max="1" width="7.85546875" customWidth="1"/>
    <col min="2" max="2" width="13" customWidth="1"/>
    <col min="3" max="3" width="18" customWidth="1"/>
    <col min="4" max="4" width="12.7109375" customWidth="1"/>
    <col min="5" max="5" width="16.42578125" customWidth="1"/>
    <col min="6" max="6" width="15.5703125" customWidth="1"/>
    <col min="7" max="7" width="21.85546875" customWidth="1"/>
    <col min="8" max="8" width="19.5703125" customWidth="1"/>
    <col min="9" max="9" width="21.140625" customWidth="1"/>
    <col min="10" max="10" width="11.85546875" customWidth="1"/>
    <col min="11" max="11" width="12.7109375" customWidth="1"/>
    <col min="12" max="12" width="15.85546875" customWidth="1"/>
    <col min="13" max="13" width="17" customWidth="1"/>
    <col min="14" max="14" width="15.140625" customWidth="1"/>
    <col min="15" max="15" width="14.85546875" customWidth="1"/>
    <col min="16" max="16" width="10.5703125" customWidth="1"/>
    <col min="17" max="17" width="8" customWidth="1"/>
    <col min="18" max="18" width="11.7109375" customWidth="1"/>
    <col min="19" max="19" width="7.28515625" customWidth="1"/>
    <col min="20" max="20" width="17" customWidth="1"/>
    <col min="21" max="21" width="16.140625" customWidth="1"/>
  </cols>
  <sheetData>
    <row r="1" spans="1:12" x14ac:dyDescent="0.25">
      <c r="A1" s="1"/>
      <c r="B1" s="2" t="s">
        <v>0</v>
      </c>
      <c r="C1" s="2" t="s">
        <v>1</v>
      </c>
      <c r="D1" s="2" t="s">
        <v>2</v>
      </c>
      <c r="E1" s="3" t="s">
        <v>3</v>
      </c>
      <c r="F1" s="4"/>
      <c r="G1" s="4"/>
      <c r="H1" s="4"/>
      <c r="I1" s="4"/>
      <c r="J1" s="4"/>
      <c r="K1" s="4"/>
      <c r="L1" s="5"/>
    </row>
    <row r="2" spans="1:12" x14ac:dyDescent="0.25">
      <c r="A2" s="6">
        <v>2019</v>
      </c>
      <c r="B2" s="7">
        <v>613916</v>
      </c>
      <c r="C2" s="7">
        <v>137985</v>
      </c>
      <c r="D2" s="7">
        <v>343750</v>
      </c>
      <c r="E2" s="8" t="s">
        <v>4</v>
      </c>
      <c r="F2" s="9"/>
      <c r="G2" s="9"/>
      <c r="H2" s="9"/>
      <c r="I2" s="9"/>
      <c r="J2" s="9"/>
      <c r="K2" s="9"/>
      <c r="L2" s="10"/>
    </row>
    <row r="3" spans="1:12" x14ac:dyDescent="0.25">
      <c r="A3" s="6"/>
      <c r="B3" s="7"/>
      <c r="C3" s="7"/>
      <c r="D3" s="7"/>
      <c r="E3" s="8"/>
      <c r="F3" s="9"/>
      <c r="G3" s="9"/>
      <c r="H3" s="9"/>
      <c r="I3" s="9"/>
      <c r="J3" s="9"/>
      <c r="K3" s="9"/>
      <c r="L3" s="10"/>
    </row>
    <row r="4" spans="1:12" x14ac:dyDescent="0.25">
      <c r="A4" s="6">
        <v>2020</v>
      </c>
      <c r="B4" s="7">
        <v>828528</v>
      </c>
      <c r="C4" s="7">
        <v>195436</v>
      </c>
      <c r="D4" s="7">
        <v>422245</v>
      </c>
      <c r="E4" s="8" t="s">
        <v>5</v>
      </c>
      <c r="F4" s="9"/>
      <c r="G4" s="9"/>
      <c r="H4" s="9"/>
      <c r="I4" s="9"/>
      <c r="J4" s="9"/>
      <c r="K4" s="9"/>
      <c r="L4" s="10"/>
    </row>
    <row r="5" spans="1:12" x14ac:dyDescent="0.25">
      <c r="A5" s="11"/>
      <c r="L5" s="12"/>
    </row>
    <row r="6" spans="1:12" x14ac:dyDescent="0.25">
      <c r="A6" s="6">
        <v>2021</v>
      </c>
      <c r="B6" s="13" t="s">
        <v>6</v>
      </c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4" t="s">
        <v>16</v>
      </c>
    </row>
    <row r="7" spans="1:12" x14ac:dyDescent="0.25">
      <c r="A7" s="15">
        <v>1</v>
      </c>
      <c r="B7" s="16">
        <v>11068</v>
      </c>
      <c r="C7" s="16">
        <v>12420</v>
      </c>
      <c r="D7" s="16">
        <v>1935</v>
      </c>
      <c r="E7" s="16">
        <v>17644</v>
      </c>
      <c r="F7" s="16"/>
      <c r="G7" s="16"/>
      <c r="H7" s="16"/>
      <c r="I7" s="16"/>
      <c r="J7" s="16"/>
      <c r="K7" s="16"/>
      <c r="L7" s="14"/>
    </row>
    <row r="8" spans="1:12" x14ac:dyDescent="0.25">
      <c r="A8" s="15">
        <v>2</v>
      </c>
      <c r="B8" s="16">
        <v>11954</v>
      </c>
      <c r="C8" s="16">
        <v>11178</v>
      </c>
      <c r="D8" s="16">
        <v>1495</v>
      </c>
      <c r="E8" s="16">
        <v>18385</v>
      </c>
      <c r="F8" s="16"/>
      <c r="G8" s="16"/>
      <c r="H8" s="16"/>
      <c r="I8" s="16"/>
      <c r="J8" s="16"/>
      <c r="K8" s="16"/>
      <c r="L8" s="14"/>
    </row>
    <row r="9" spans="1:12" x14ac:dyDescent="0.25">
      <c r="A9" s="15">
        <v>3</v>
      </c>
      <c r="B9" s="16">
        <v>16381</v>
      </c>
      <c r="C9" s="16">
        <v>14904</v>
      </c>
      <c r="D9" s="16">
        <v>2062</v>
      </c>
      <c r="E9" s="16">
        <v>28147</v>
      </c>
      <c r="F9" s="16">
        <v>8385</v>
      </c>
      <c r="G9" s="16">
        <v>10659</v>
      </c>
      <c r="H9" s="16"/>
      <c r="I9" s="16"/>
      <c r="J9" s="16"/>
      <c r="K9" s="16"/>
      <c r="L9" s="14"/>
    </row>
    <row r="10" spans="1:12" x14ac:dyDescent="0.25">
      <c r="A10" s="15">
        <v>4</v>
      </c>
      <c r="B10" s="16">
        <v>9386</v>
      </c>
      <c r="C10" s="16">
        <v>17698</v>
      </c>
      <c r="D10" s="16"/>
      <c r="E10" s="16">
        <v>19343</v>
      </c>
      <c r="F10" s="16">
        <v>12100</v>
      </c>
      <c r="G10" s="16">
        <v>10659</v>
      </c>
      <c r="H10" s="16">
        <v>14754</v>
      </c>
      <c r="I10" s="16"/>
      <c r="J10" s="16"/>
      <c r="K10" s="16">
        <v>3680</v>
      </c>
      <c r="L10" s="14"/>
    </row>
    <row r="11" spans="1:12" x14ac:dyDescent="0.25">
      <c r="A11" s="15">
        <v>5</v>
      </c>
      <c r="B11" s="16">
        <v>9386</v>
      </c>
      <c r="C11" s="16">
        <v>10805</v>
      </c>
      <c r="D11" s="16">
        <v>2111</v>
      </c>
      <c r="E11" s="16">
        <v>17969</v>
      </c>
      <c r="F11" s="16">
        <v>9671</v>
      </c>
      <c r="G11" s="16">
        <v>3610</v>
      </c>
      <c r="H11" s="16"/>
      <c r="I11" s="16"/>
      <c r="J11" s="16"/>
      <c r="K11" s="16"/>
      <c r="L11" s="14"/>
    </row>
    <row r="12" spans="1:12" x14ac:dyDescent="0.25">
      <c r="A12" s="15">
        <v>6</v>
      </c>
      <c r="B12" s="16">
        <v>10891</v>
      </c>
      <c r="C12" s="16">
        <v>9687</v>
      </c>
      <c r="D12" s="16"/>
      <c r="E12" s="16">
        <v>17571</v>
      </c>
      <c r="F12" s="16">
        <v>9446</v>
      </c>
      <c r="G12" s="16">
        <v>4813</v>
      </c>
      <c r="H12" s="16"/>
      <c r="I12" s="16"/>
      <c r="J12" s="16"/>
      <c r="K12" s="16"/>
      <c r="L12" s="14"/>
    </row>
    <row r="13" spans="1:12" x14ac:dyDescent="0.25">
      <c r="A13" s="15">
        <v>7</v>
      </c>
      <c r="B13" s="16">
        <v>7836</v>
      </c>
      <c r="C13" s="16">
        <v>13227</v>
      </c>
      <c r="D13" s="16">
        <v>2258</v>
      </c>
      <c r="E13" s="16">
        <v>17571</v>
      </c>
      <c r="F13" s="16">
        <v>10508</v>
      </c>
      <c r="G13" s="16">
        <v>7048</v>
      </c>
      <c r="H13" s="16"/>
      <c r="I13" s="16"/>
      <c r="J13" s="16"/>
      <c r="K13" s="16"/>
      <c r="L13" s="14"/>
    </row>
    <row r="14" spans="1:12" x14ac:dyDescent="0.25">
      <c r="A14" s="15">
        <v>8</v>
      </c>
      <c r="B14" s="16">
        <v>7526</v>
      </c>
      <c r="C14" s="16">
        <v>8073</v>
      </c>
      <c r="D14" s="16">
        <v>1485</v>
      </c>
      <c r="E14" s="16">
        <v>28581</v>
      </c>
      <c r="F14" s="16">
        <v>15457</v>
      </c>
      <c r="G14" s="16">
        <v>4813</v>
      </c>
      <c r="H14" s="16"/>
      <c r="I14" s="16"/>
      <c r="J14" s="16"/>
      <c r="K14" s="16"/>
      <c r="L14" s="14"/>
    </row>
    <row r="15" spans="1:12" x14ac:dyDescent="0.25">
      <c r="A15" s="15">
        <v>9</v>
      </c>
      <c r="B15" s="16">
        <v>7526</v>
      </c>
      <c r="C15" s="16">
        <v>8073</v>
      </c>
      <c r="D15" s="16"/>
      <c r="E15" s="16">
        <v>18421</v>
      </c>
      <c r="F15" s="16">
        <v>15497</v>
      </c>
      <c r="G15" s="16">
        <v>4813</v>
      </c>
      <c r="H15" s="16">
        <v>17173</v>
      </c>
      <c r="I15" s="16"/>
      <c r="J15" s="16"/>
      <c r="K15" s="16">
        <v>16905</v>
      </c>
      <c r="L15" s="14"/>
    </row>
    <row r="16" spans="1:12" x14ac:dyDescent="0.25">
      <c r="A16" s="15">
        <v>10</v>
      </c>
      <c r="B16" s="16">
        <v>7084</v>
      </c>
      <c r="C16" s="16">
        <v>7452</v>
      </c>
      <c r="D16" s="16">
        <v>1290</v>
      </c>
      <c r="E16" s="16">
        <v>20825</v>
      </c>
      <c r="F16" s="16">
        <v>11357</v>
      </c>
      <c r="G16" s="16">
        <v>7564</v>
      </c>
      <c r="H16" s="16"/>
      <c r="I16" s="16"/>
      <c r="J16" s="16"/>
      <c r="K16" s="16"/>
      <c r="L16" s="14"/>
    </row>
    <row r="17" spans="1:12" x14ac:dyDescent="0.25">
      <c r="A17" s="15">
        <v>11</v>
      </c>
      <c r="B17" s="16">
        <v>6198</v>
      </c>
      <c r="C17" s="16">
        <v>6694</v>
      </c>
      <c r="D17" s="16">
        <v>1358</v>
      </c>
      <c r="E17" s="16">
        <v>17788</v>
      </c>
      <c r="F17" s="16">
        <v>11039</v>
      </c>
      <c r="G17" s="16">
        <v>3610</v>
      </c>
      <c r="H17" s="16"/>
      <c r="I17" s="16"/>
      <c r="J17" s="16"/>
      <c r="K17" s="16"/>
      <c r="L17" s="14"/>
    </row>
    <row r="18" spans="1:12" x14ac:dyDescent="0.25">
      <c r="A18" s="15">
        <v>12</v>
      </c>
      <c r="B18" s="16">
        <v>7084</v>
      </c>
      <c r="C18" s="16">
        <v>7452</v>
      </c>
      <c r="D18" s="16"/>
      <c r="E18" s="16">
        <v>17335</v>
      </c>
      <c r="F18" s="16"/>
      <c r="G18" s="16"/>
      <c r="H18" s="16"/>
      <c r="I18" s="16"/>
      <c r="J18" s="16"/>
      <c r="K18" s="16"/>
      <c r="L18" s="14"/>
    </row>
    <row r="19" spans="1:12" x14ac:dyDescent="0.25">
      <c r="A19" s="17" t="s">
        <v>17</v>
      </c>
      <c r="B19" s="18">
        <v>112320</v>
      </c>
      <c r="C19" s="18">
        <v>127663</v>
      </c>
      <c r="D19" s="18">
        <v>13994</v>
      </c>
      <c r="E19" s="18">
        <v>239580</v>
      </c>
      <c r="F19" s="18">
        <v>103460</v>
      </c>
      <c r="G19" s="18">
        <v>57589</v>
      </c>
      <c r="H19" s="18">
        <v>31927</v>
      </c>
      <c r="I19" s="18"/>
      <c r="J19" s="18"/>
      <c r="K19" s="18">
        <v>20585</v>
      </c>
      <c r="L19" s="19">
        <f>SUM(B19:K19)</f>
        <v>707118</v>
      </c>
    </row>
    <row r="20" spans="1:12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</row>
    <row r="21" spans="1:12" x14ac:dyDescent="0.25">
      <c r="A21" s="6" t="s">
        <v>18</v>
      </c>
      <c r="B21" s="18"/>
      <c r="C21" s="18">
        <v>707118</v>
      </c>
      <c r="D21" s="18"/>
      <c r="E21" s="18"/>
      <c r="F21" s="18"/>
      <c r="G21" s="18"/>
      <c r="H21" s="18"/>
      <c r="I21" s="18"/>
      <c r="J21" s="18"/>
      <c r="K21" s="18"/>
      <c r="L21" s="19"/>
    </row>
    <row r="22" spans="1:12" x14ac:dyDescent="0.25">
      <c r="A22" s="6" t="s">
        <v>1</v>
      </c>
      <c r="B22" s="18"/>
      <c r="C22" s="18">
        <v>209705</v>
      </c>
      <c r="D22" s="18"/>
      <c r="E22" s="18"/>
      <c r="F22" s="18"/>
      <c r="G22" s="18"/>
      <c r="H22" s="18"/>
      <c r="I22" s="18"/>
      <c r="J22" s="18"/>
      <c r="K22" s="18"/>
      <c r="L22" s="19"/>
    </row>
    <row r="23" spans="1:12" x14ac:dyDescent="0.25">
      <c r="A23" s="20" t="s">
        <v>19</v>
      </c>
      <c r="B23" s="21"/>
      <c r="C23" s="21">
        <v>419071</v>
      </c>
      <c r="D23" s="18"/>
      <c r="E23" s="18"/>
      <c r="F23" s="18"/>
      <c r="G23" s="18"/>
      <c r="H23" s="18"/>
      <c r="I23" s="18"/>
      <c r="J23" s="18"/>
      <c r="K23" s="18"/>
      <c r="L23" s="19"/>
    </row>
    <row r="24" spans="1:12" x14ac:dyDescent="0.25">
      <c r="A24" s="22" t="s">
        <v>3</v>
      </c>
      <c r="B24" s="23"/>
      <c r="C24" s="23" t="s">
        <v>20</v>
      </c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5">
      <c r="A25" s="24"/>
      <c r="B25" s="23"/>
      <c r="C25" s="23"/>
      <c r="D25" s="18"/>
      <c r="E25" s="18"/>
      <c r="F25" s="18"/>
      <c r="G25" s="18"/>
      <c r="H25" s="18"/>
      <c r="I25" s="18"/>
      <c r="J25" s="18"/>
      <c r="K25" s="18"/>
      <c r="L25" s="19"/>
    </row>
    <row r="26" spans="1:12" ht="15.75" thickBot="1" x14ac:dyDescent="0.3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7"/>
    </row>
    <row r="27" spans="1:12" x14ac:dyDescent="0.25">
      <c r="A27" s="28">
        <v>2022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0"/>
    </row>
    <row r="28" spans="1:12" x14ac:dyDescent="0.25">
      <c r="A28" s="15">
        <v>1</v>
      </c>
      <c r="B28" s="16">
        <v>4675</v>
      </c>
      <c r="C28" s="16">
        <v>6284</v>
      </c>
      <c r="D28" s="16">
        <v>1466</v>
      </c>
      <c r="E28" s="16">
        <v>21838</v>
      </c>
      <c r="F28" s="16"/>
      <c r="G28" s="16"/>
      <c r="H28" s="16"/>
      <c r="I28" s="16"/>
      <c r="J28" s="16"/>
      <c r="K28" s="16"/>
      <c r="L28" s="14"/>
    </row>
    <row r="29" spans="1:12" x14ac:dyDescent="0.25">
      <c r="A29" s="15">
        <v>2</v>
      </c>
      <c r="B29" s="16">
        <v>5446</v>
      </c>
      <c r="C29" s="16">
        <v>5278</v>
      </c>
      <c r="D29" s="16"/>
      <c r="E29" s="16">
        <v>15764</v>
      </c>
      <c r="F29" s="16"/>
      <c r="G29" s="16">
        <v>2750</v>
      </c>
      <c r="H29" s="16"/>
      <c r="I29" s="16"/>
      <c r="J29" s="16"/>
      <c r="K29" s="16"/>
      <c r="L29" s="14"/>
    </row>
    <row r="30" spans="1:12" x14ac:dyDescent="0.25">
      <c r="A30" s="15">
        <v>3</v>
      </c>
      <c r="B30" s="16">
        <v>6419</v>
      </c>
      <c r="C30" s="16">
        <v>6334</v>
      </c>
      <c r="D30" s="16">
        <v>1173</v>
      </c>
      <c r="E30" s="16">
        <v>15384</v>
      </c>
      <c r="F30" s="16">
        <v>4893</v>
      </c>
      <c r="G30" s="16">
        <v>4126</v>
      </c>
      <c r="H30" s="16"/>
      <c r="I30" s="16"/>
      <c r="J30" s="16"/>
      <c r="K30" s="16"/>
      <c r="L30" s="14"/>
    </row>
    <row r="31" spans="1:12" x14ac:dyDescent="0.25">
      <c r="A31" s="15">
        <v>4</v>
      </c>
      <c r="B31" s="16">
        <v>5295</v>
      </c>
      <c r="C31" s="16">
        <v>5427</v>
      </c>
      <c r="D31" s="16">
        <v>654</v>
      </c>
      <c r="E31" s="16">
        <v>16234</v>
      </c>
      <c r="F31" s="16">
        <v>7112</v>
      </c>
      <c r="G31" s="16">
        <v>4470</v>
      </c>
      <c r="H31" s="16">
        <v>10132</v>
      </c>
      <c r="I31" s="16"/>
      <c r="J31" s="16"/>
      <c r="K31" s="16">
        <v>5048</v>
      </c>
      <c r="L31" s="14"/>
    </row>
    <row r="32" spans="1:12" x14ac:dyDescent="0.25">
      <c r="A32" s="15">
        <v>5</v>
      </c>
      <c r="B32" s="16">
        <v>5313</v>
      </c>
      <c r="C32" s="16">
        <v>8073</v>
      </c>
      <c r="D32" s="16">
        <v>1075</v>
      </c>
      <c r="E32" s="16">
        <v>23356</v>
      </c>
      <c r="F32" s="16">
        <v>13172</v>
      </c>
      <c r="G32" s="16">
        <v>4470</v>
      </c>
      <c r="H32" s="16"/>
      <c r="I32" s="16"/>
      <c r="J32" s="16"/>
      <c r="K32" s="16"/>
      <c r="L32" s="14"/>
    </row>
    <row r="33" spans="1:12" x14ac:dyDescent="0.25">
      <c r="A33" s="15">
        <v>6</v>
      </c>
      <c r="B33" s="16">
        <v>7243</v>
      </c>
      <c r="C33" s="16">
        <v>5191</v>
      </c>
      <c r="D33" s="16">
        <v>924</v>
      </c>
      <c r="E33" s="16">
        <v>16812</v>
      </c>
      <c r="F33" s="16">
        <v>14822</v>
      </c>
      <c r="G33" s="16">
        <v>5673</v>
      </c>
      <c r="H33" s="16"/>
      <c r="I33" s="16"/>
      <c r="J33" s="16"/>
      <c r="K33" s="16"/>
      <c r="L33" s="14"/>
    </row>
    <row r="34" spans="1:12" x14ac:dyDescent="0.25">
      <c r="A34" s="15">
        <v>7</v>
      </c>
      <c r="B34" s="16">
        <v>4782</v>
      </c>
      <c r="C34" s="16">
        <v>6024</v>
      </c>
      <c r="D34" s="16">
        <v>1056</v>
      </c>
      <c r="E34" s="16">
        <v>17518</v>
      </c>
      <c r="F34" s="16">
        <v>18989</v>
      </c>
      <c r="G34" s="16">
        <v>4814</v>
      </c>
      <c r="H34" s="16"/>
      <c r="I34" s="16"/>
      <c r="J34" s="16"/>
      <c r="K34" s="16"/>
      <c r="L34" s="14"/>
    </row>
    <row r="35" spans="1:12" x14ac:dyDescent="0.25">
      <c r="A35" s="15">
        <v>8</v>
      </c>
      <c r="B35" s="16">
        <v>5844</v>
      </c>
      <c r="C35" s="16">
        <v>8321</v>
      </c>
      <c r="D35" s="16">
        <v>811</v>
      </c>
      <c r="E35" s="16">
        <v>16957</v>
      </c>
      <c r="F35" s="16">
        <v>14170</v>
      </c>
      <c r="G35" s="16">
        <v>5330</v>
      </c>
      <c r="H35" s="16"/>
      <c r="I35" s="16"/>
      <c r="J35" s="16">
        <v>596</v>
      </c>
      <c r="K35" s="16"/>
      <c r="L35" s="14"/>
    </row>
    <row r="36" spans="1:12" x14ac:dyDescent="0.25">
      <c r="A36" s="15">
        <v>9</v>
      </c>
      <c r="B36" s="16">
        <v>4693</v>
      </c>
      <c r="C36" s="16">
        <v>6210</v>
      </c>
      <c r="D36" s="16">
        <v>0</v>
      </c>
      <c r="E36" s="16">
        <v>17011</v>
      </c>
      <c r="F36" s="16">
        <v>14107</v>
      </c>
      <c r="G36" s="16">
        <v>5502</v>
      </c>
      <c r="H36" s="16"/>
      <c r="I36" s="16"/>
      <c r="J36" s="16"/>
      <c r="K36" s="16"/>
      <c r="L36" s="14"/>
    </row>
    <row r="37" spans="1:12" x14ac:dyDescent="0.25">
      <c r="A37" s="15">
        <v>10</v>
      </c>
      <c r="B37" s="16">
        <v>3896</v>
      </c>
      <c r="C37" s="16">
        <v>6769</v>
      </c>
      <c r="D37" s="16">
        <v>631</v>
      </c>
      <c r="E37" s="16">
        <v>16668</v>
      </c>
      <c r="F37" s="16">
        <v>14340</v>
      </c>
      <c r="G37" s="16">
        <v>11003</v>
      </c>
      <c r="H37" s="16">
        <v>11293</v>
      </c>
      <c r="I37" s="16">
        <v>7742</v>
      </c>
      <c r="J37" s="16"/>
      <c r="K37" s="16">
        <v>4922</v>
      </c>
      <c r="L37" s="14"/>
    </row>
    <row r="38" spans="1:12" x14ac:dyDescent="0.25">
      <c r="A38" s="15">
        <v>11</v>
      </c>
      <c r="B38" s="16">
        <v>5375</v>
      </c>
      <c r="C38" s="16">
        <v>6527</v>
      </c>
      <c r="D38" s="16">
        <v>808</v>
      </c>
      <c r="E38" s="16">
        <v>27874</v>
      </c>
      <c r="F38" s="16">
        <v>14347</v>
      </c>
      <c r="G38" s="16">
        <v>6017</v>
      </c>
      <c r="H38" s="16"/>
      <c r="I38" s="16"/>
      <c r="J38" s="16"/>
      <c r="K38" s="16"/>
      <c r="L38" s="14"/>
    </row>
    <row r="39" spans="1:12" x14ac:dyDescent="0.25">
      <c r="A39" s="15">
        <v>12</v>
      </c>
      <c r="B39" s="16">
        <v>4622</v>
      </c>
      <c r="C39" s="16">
        <v>6458</v>
      </c>
      <c r="D39" s="16">
        <v>1017</v>
      </c>
      <c r="E39" s="16">
        <v>16057</v>
      </c>
      <c r="F39" s="16"/>
      <c r="G39" s="16"/>
      <c r="H39" s="16"/>
      <c r="I39" s="16"/>
      <c r="J39" s="16"/>
      <c r="K39" s="16"/>
      <c r="L39" s="14"/>
    </row>
    <row r="40" spans="1:12" x14ac:dyDescent="0.25">
      <c r="A40" s="17" t="s">
        <v>21</v>
      </c>
      <c r="B40" s="18">
        <f t="shared" ref="B40:G40" si="0">SUM(B28:B39)</f>
        <v>63603</v>
      </c>
      <c r="C40" s="18">
        <f t="shared" si="0"/>
        <v>76896</v>
      </c>
      <c r="D40" s="18">
        <f t="shared" si="0"/>
        <v>9615</v>
      </c>
      <c r="E40" s="18">
        <f t="shared" si="0"/>
        <v>221473</v>
      </c>
      <c r="F40" s="18">
        <f t="shared" si="0"/>
        <v>115952</v>
      </c>
      <c r="G40" s="18">
        <f t="shared" si="0"/>
        <v>54155</v>
      </c>
      <c r="H40" s="18">
        <f>SUM(H29:H39)</f>
        <v>21425</v>
      </c>
      <c r="I40" s="18">
        <v>7742</v>
      </c>
      <c r="J40" s="18">
        <v>596</v>
      </c>
      <c r="K40" s="18">
        <v>9970</v>
      </c>
      <c r="L40" s="19">
        <f>SUM(B40:K40)</f>
        <v>581427</v>
      </c>
    </row>
    <row r="41" spans="1:12" x14ac:dyDescent="0.2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</row>
    <row r="42" spans="1:12" x14ac:dyDescent="0.25">
      <c r="A42" s="6" t="s">
        <v>18</v>
      </c>
      <c r="B42" s="18"/>
      <c r="C42" s="18">
        <v>581427</v>
      </c>
      <c r="D42" s="18"/>
      <c r="E42" s="18"/>
      <c r="F42" s="18"/>
      <c r="G42" s="18"/>
      <c r="H42" s="18"/>
      <c r="I42" s="18"/>
      <c r="J42" s="18"/>
      <c r="K42" s="18"/>
      <c r="L42" s="19"/>
    </row>
    <row r="43" spans="1:12" x14ac:dyDescent="0.25">
      <c r="A43" s="6" t="s">
        <v>1</v>
      </c>
      <c r="B43" s="18"/>
      <c r="C43" s="18">
        <v>141702</v>
      </c>
      <c r="D43" s="18"/>
      <c r="E43" s="18"/>
      <c r="F43" s="18"/>
      <c r="G43" s="18"/>
      <c r="H43" s="18"/>
      <c r="I43" s="18"/>
      <c r="J43" s="18"/>
      <c r="K43" s="18"/>
      <c r="L43" s="19"/>
    </row>
    <row r="44" spans="1:12" x14ac:dyDescent="0.25">
      <c r="A44" s="20" t="s">
        <v>19</v>
      </c>
      <c r="B44" s="23"/>
      <c r="C44" s="21">
        <v>475373</v>
      </c>
      <c r="D44" s="18"/>
      <c r="E44" s="18"/>
      <c r="F44" s="18"/>
      <c r="G44" s="18"/>
      <c r="H44" s="18"/>
      <c r="I44" s="18"/>
      <c r="J44" s="18"/>
      <c r="K44" s="18"/>
      <c r="L44" s="19"/>
    </row>
    <row r="45" spans="1:12" x14ac:dyDescent="0.25">
      <c r="A45" s="22" t="s">
        <v>3</v>
      </c>
      <c r="B45" s="23"/>
      <c r="C45" s="23" t="s">
        <v>22</v>
      </c>
      <c r="D45" s="18"/>
      <c r="E45" s="18"/>
      <c r="F45" s="18"/>
      <c r="G45" s="18"/>
      <c r="H45" s="18"/>
      <c r="I45" s="18"/>
      <c r="J45" s="18"/>
      <c r="K45" s="18"/>
      <c r="L45" s="19"/>
    </row>
    <row r="46" spans="1:12" x14ac:dyDescent="0.25">
      <c r="A46" s="20" t="s">
        <v>23</v>
      </c>
      <c r="B46" s="23"/>
      <c r="C46" s="21"/>
      <c r="D46" s="18"/>
      <c r="E46" s="18"/>
      <c r="F46" s="18"/>
      <c r="G46" s="18"/>
      <c r="H46" s="18"/>
      <c r="I46" s="18"/>
      <c r="J46" s="18"/>
      <c r="K46" s="18"/>
      <c r="L46" s="19"/>
    </row>
    <row r="47" spans="1:12" x14ac:dyDescent="0.25">
      <c r="A47" s="22" t="s">
        <v>24</v>
      </c>
      <c r="B47" s="23"/>
      <c r="C47" s="23">
        <v>101000</v>
      </c>
      <c r="D47" s="18"/>
      <c r="E47" s="18"/>
      <c r="F47" s="18"/>
      <c r="G47" s="18"/>
      <c r="H47" s="18"/>
      <c r="I47" s="18"/>
      <c r="J47" s="18"/>
      <c r="K47" s="18"/>
      <c r="L47" s="19"/>
    </row>
    <row r="48" spans="1:12" x14ac:dyDescent="0.25">
      <c r="A48" s="22" t="s">
        <v>25</v>
      </c>
      <c r="B48" s="23"/>
      <c r="C48" s="23">
        <v>170000</v>
      </c>
      <c r="D48" s="18"/>
      <c r="E48" s="18"/>
      <c r="F48" s="18"/>
      <c r="G48" s="18"/>
      <c r="H48" s="18"/>
      <c r="I48" s="18"/>
      <c r="J48" s="18"/>
      <c r="K48" s="18"/>
      <c r="L48" s="19"/>
    </row>
    <row r="49" spans="1:22" ht="15.75" thickBot="1" x14ac:dyDescent="0.3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4"/>
    </row>
    <row r="51" spans="1:22" x14ac:dyDescent="0.25">
      <c r="A51" t="s">
        <v>26</v>
      </c>
      <c r="I51">
        <v>20</v>
      </c>
    </row>
    <row r="53" spans="1:22" ht="15.75" thickBot="1" x14ac:dyDescent="0.3"/>
    <row r="54" spans="1:22" x14ac:dyDescent="0.25">
      <c r="A54" s="35">
        <v>2023</v>
      </c>
      <c r="B54" s="36" t="s">
        <v>27</v>
      </c>
      <c r="C54" s="37" t="s">
        <v>28</v>
      </c>
      <c r="D54" s="36" t="s">
        <v>29</v>
      </c>
      <c r="E54" s="37" t="s">
        <v>30</v>
      </c>
      <c r="F54" s="36" t="s">
        <v>31</v>
      </c>
      <c r="G54" s="36" t="s">
        <v>32</v>
      </c>
      <c r="H54" s="37" t="s">
        <v>33</v>
      </c>
      <c r="I54" s="37" t="s">
        <v>34</v>
      </c>
      <c r="J54" s="36" t="s">
        <v>35</v>
      </c>
      <c r="K54" s="37" t="s">
        <v>36</v>
      </c>
      <c r="L54" s="36" t="s">
        <v>37</v>
      </c>
      <c r="M54" s="38" t="s">
        <v>38</v>
      </c>
      <c r="N54" s="36" t="s">
        <v>39</v>
      </c>
      <c r="O54" s="36" t="s">
        <v>40</v>
      </c>
      <c r="P54" s="36" t="s">
        <v>41</v>
      </c>
      <c r="Q54" s="36" t="s">
        <v>42</v>
      </c>
      <c r="R54" s="37" t="s">
        <v>43</v>
      </c>
      <c r="S54" s="36" t="s">
        <v>44</v>
      </c>
      <c r="T54" s="39" t="s">
        <v>45</v>
      </c>
    </row>
    <row r="55" spans="1:22" x14ac:dyDescent="0.25">
      <c r="A55" s="40">
        <v>1</v>
      </c>
      <c r="B55" s="41">
        <v>2.0230000000000001</v>
      </c>
      <c r="C55" s="42">
        <v>3490</v>
      </c>
      <c r="D55" s="41">
        <v>1.036</v>
      </c>
      <c r="E55" s="42">
        <v>4289</v>
      </c>
      <c r="F55" s="41"/>
      <c r="G55" s="41">
        <v>8.9019999999999992</v>
      </c>
      <c r="H55" s="42">
        <v>42464</v>
      </c>
      <c r="I55" s="42">
        <v>12333</v>
      </c>
      <c r="J55" s="41"/>
      <c r="K55" s="42"/>
      <c r="L55" s="41"/>
      <c r="M55" s="43"/>
      <c r="N55" s="41"/>
      <c r="O55" s="41"/>
      <c r="P55" s="41"/>
      <c r="Q55" s="41"/>
      <c r="R55" s="42"/>
      <c r="S55" s="41"/>
      <c r="T55" s="44">
        <f>SUM(C55,E55,H55,I55)</f>
        <v>62576</v>
      </c>
      <c r="U55" s="45"/>
      <c r="V55" s="46"/>
    </row>
    <row r="56" spans="1:22" x14ac:dyDescent="0.25">
      <c r="A56" s="40">
        <v>2</v>
      </c>
      <c r="B56" s="41">
        <v>0.81899999999999995</v>
      </c>
      <c r="C56" s="42">
        <v>1413</v>
      </c>
      <c r="D56" s="41">
        <v>0.89400000000000002</v>
      </c>
      <c r="E56" s="42">
        <v>3701</v>
      </c>
      <c r="F56" s="41"/>
      <c r="G56" s="41">
        <v>9.1340000000000003</v>
      </c>
      <c r="H56" s="42">
        <v>42464</v>
      </c>
      <c r="I56" s="42">
        <v>12655</v>
      </c>
      <c r="J56" s="41"/>
      <c r="K56" s="42"/>
      <c r="L56" s="41"/>
      <c r="M56" s="43"/>
      <c r="N56" s="41"/>
      <c r="O56" s="41"/>
      <c r="P56" s="41"/>
      <c r="Q56" s="41"/>
      <c r="R56" s="42"/>
      <c r="S56" s="41"/>
      <c r="T56" s="44">
        <f>SUM(C56+E56+H56+I56)</f>
        <v>60233</v>
      </c>
      <c r="U56" s="45"/>
      <c r="V56" s="46"/>
    </row>
    <row r="57" spans="1:22" x14ac:dyDescent="0.25">
      <c r="A57" s="40">
        <v>3</v>
      </c>
      <c r="B57" s="41">
        <v>0.90400000000000003</v>
      </c>
      <c r="C57" s="42">
        <v>1559</v>
      </c>
      <c r="D57" s="41">
        <v>0.93</v>
      </c>
      <c r="E57" s="42">
        <v>3850</v>
      </c>
      <c r="F57" s="41">
        <v>3.51</v>
      </c>
      <c r="G57" s="41">
        <v>8.8930000000000007</v>
      </c>
      <c r="H57" s="42">
        <v>42464</v>
      </c>
      <c r="I57" s="42">
        <v>12321</v>
      </c>
      <c r="J57" s="41">
        <v>7.05</v>
      </c>
      <c r="K57" s="42">
        <v>20345</v>
      </c>
      <c r="L57" s="41"/>
      <c r="M57" s="43"/>
      <c r="N57" s="41"/>
      <c r="O57" s="41"/>
      <c r="P57" s="41"/>
      <c r="Q57" s="41"/>
      <c r="R57" s="42"/>
      <c r="S57" s="41">
        <v>9.8000000000000004E-2</v>
      </c>
      <c r="T57" s="44">
        <f>SUM(C57+E57+H57+I57+K57)</f>
        <v>80539</v>
      </c>
      <c r="U57" s="45"/>
      <c r="V57" s="46"/>
    </row>
    <row r="58" spans="1:22" x14ac:dyDescent="0.25">
      <c r="A58" s="40">
        <v>4</v>
      </c>
      <c r="B58" s="41">
        <v>1.1599999999999999</v>
      </c>
      <c r="C58" s="42">
        <v>0</v>
      </c>
      <c r="D58" s="41">
        <v>1.0920000000000001</v>
      </c>
      <c r="E58" s="42">
        <v>4529</v>
      </c>
      <c r="F58" s="41">
        <v>1.37</v>
      </c>
      <c r="G58" s="41" t="s">
        <v>46</v>
      </c>
      <c r="H58" s="42">
        <v>42464</v>
      </c>
      <c r="I58" s="42">
        <v>11955</v>
      </c>
      <c r="J58" s="41">
        <v>8.33</v>
      </c>
      <c r="K58" s="42">
        <v>21214</v>
      </c>
      <c r="L58" s="41"/>
      <c r="M58" s="43"/>
      <c r="N58" s="41">
        <v>2.94</v>
      </c>
      <c r="O58" s="41">
        <v>0.38</v>
      </c>
      <c r="P58" s="41">
        <v>1.2</v>
      </c>
      <c r="Q58" s="41">
        <v>2.4</v>
      </c>
      <c r="R58" s="42">
        <v>37714</v>
      </c>
      <c r="S58" s="41"/>
      <c r="T58" s="44">
        <f>SUM(E58+H58+I58+K58+R58)</f>
        <v>117876</v>
      </c>
      <c r="U58" s="45"/>
      <c r="V58" s="46"/>
    </row>
    <row r="59" spans="1:22" x14ac:dyDescent="0.25">
      <c r="A59" s="40">
        <v>5</v>
      </c>
      <c r="B59" s="41">
        <v>1.7789999999999999</v>
      </c>
      <c r="C59" s="42">
        <v>0</v>
      </c>
      <c r="D59" s="41">
        <v>1.796</v>
      </c>
      <c r="E59" s="42">
        <v>7435</v>
      </c>
      <c r="F59" s="41">
        <v>1.127</v>
      </c>
      <c r="G59" s="41">
        <v>13.856</v>
      </c>
      <c r="H59" s="42">
        <v>42464</v>
      </c>
      <c r="I59" s="42">
        <v>19197</v>
      </c>
      <c r="J59" s="41">
        <v>9.42</v>
      </c>
      <c r="K59" s="42">
        <v>21953</v>
      </c>
      <c r="L59" s="41"/>
      <c r="M59" s="43"/>
      <c r="N59" s="41"/>
      <c r="O59" s="41"/>
      <c r="P59" s="41"/>
      <c r="Q59" s="41"/>
      <c r="R59" s="42"/>
      <c r="S59" s="41">
        <v>9.7000000000000003E-2</v>
      </c>
      <c r="T59" s="44">
        <f>SUM(E59+H59+K59+I59)</f>
        <v>91049</v>
      </c>
      <c r="U59" s="45"/>
      <c r="V59" s="46"/>
    </row>
    <row r="60" spans="1:22" x14ac:dyDescent="0.25">
      <c r="A60" s="40">
        <v>6</v>
      </c>
      <c r="B60" s="41">
        <v>1.55</v>
      </c>
      <c r="C60" s="42">
        <v>0</v>
      </c>
      <c r="D60" s="41">
        <v>1.0669999999999999</v>
      </c>
      <c r="E60" s="42">
        <v>4417</v>
      </c>
      <c r="F60" s="41">
        <v>0.91500000000000004</v>
      </c>
      <c r="G60" s="41">
        <v>7.8</v>
      </c>
      <c r="H60" s="42">
        <v>42464</v>
      </c>
      <c r="I60" s="42">
        <v>10806</v>
      </c>
      <c r="J60" s="41">
        <v>15.8</v>
      </c>
      <c r="K60" s="42">
        <v>34063</v>
      </c>
      <c r="L60" s="41">
        <v>14.9</v>
      </c>
      <c r="M60" s="43">
        <v>25474</v>
      </c>
      <c r="N60" s="41"/>
      <c r="O60" s="41"/>
      <c r="P60" s="41"/>
      <c r="Q60" s="41"/>
      <c r="R60" s="42"/>
      <c r="S60" s="41"/>
      <c r="T60" s="44">
        <f>SUM(E60+H60+I60+K60+M60)</f>
        <v>117224</v>
      </c>
      <c r="U60" s="45"/>
      <c r="V60" s="46"/>
    </row>
    <row r="61" spans="1:22" x14ac:dyDescent="0.25">
      <c r="A61" s="40">
        <v>7</v>
      </c>
      <c r="B61" s="41">
        <v>1.4350000000000001</v>
      </c>
      <c r="C61" s="42">
        <v>0</v>
      </c>
      <c r="D61" s="41">
        <v>1.2809999999999999</v>
      </c>
      <c r="E61" s="42">
        <v>5303</v>
      </c>
      <c r="F61" s="41">
        <v>1.145</v>
      </c>
      <c r="G61" s="41">
        <v>7.56</v>
      </c>
      <c r="H61" s="42">
        <v>42464</v>
      </c>
      <c r="I61" s="42">
        <v>10474</v>
      </c>
      <c r="J61" s="41">
        <v>8.5</v>
      </c>
      <c r="K61" s="42">
        <v>21329</v>
      </c>
      <c r="L61" s="41">
        <v>2.1</v>
      </c>
      <c r="M61" s="43">
        <v>3127</v>
      </c>
      <c r="N61" s="41"/>
      <c r="O61" s="41"/>
      <c r="P61" s="41"/>
      <c r="Q61" s="41"/>
      <c r="R61" s="42"/>
      <c r="S61" s="41"/>
      <c r="T61" s="44">
        <f>SUM(E61+H61+I61+K61+M61)</f>
        <v>82697</v>
      </c>
      <c r="U61" s="45"/>
      <c r="V61" s="46"/>
    </row>
    <row r="62" spans="1:22" x14ac:dyDescent="0.25">
      <c r="A62" s="40">
        <v>8</v>
      </c>
      <c r="B62" s="41">
        <v>2.1669999999999998</v>
      </c>
      <c r="C62" s="42">
        <v>0</v>
      </c>
      <c r="D62" s="41">
        <v>1.4319999999999999</v>
      </c>
      <c r="E62" s="42">
        <v>5928</v>
      </c>
      <c r="F62" s="41">
        <v>2.57</v>
      </c>
      <c r="G62" s="41">
        <v>8.0169999999999995</v>
      </c>
      <c r="H62" s="42">
        <v>42464</v>
      </c>
      <c r="I62" s="42">
        <v>11108</v>
      </c>
      <c r="J62" s="41">
        <v>11.52</v>
      </c>
      <c r="K62" s="42">
        <v>23378</v>
      </c>
      <c r="L62" s="41">
        <v>4.4000000000000004</v>
      </c>
      <c r="M62" s="43">
        <v>19917</v>
      </c>
      <c r="N62" s="41"/>
      <c r="O62" s="41"/>
      <c r="P62" s="41"/>
      <c r="Q62" s="41"/>
      <c r="R62" s="42"/>
      <c r="S62" s="41"/>
      <c r="T62" s="44">
        <f>SUM(E62+H62+I62+K62+M62)</f>
        <v>102795</v>
      </c>
      <c r="U62" s="45"/>
      <c r="V62" s="46"/>
    </row>
    <row r="63" spans="1:22" x14ac:dyDescent="0.25">
      <c r="A63" s="40">
        <v>9</v>
      </c>
      <c r="B63" s="41">
        <v>1.79</v>
      </c>
      <c r="C63" s="42">
        <v>0</v>
      </c>
      <c r="D63" s="41">
        <v>1.0920000000000001</v>
      </c>
      <c r="E63" s="42">
        <v>4521</v>
      </c>
      <c r="F63" s="41">
        <v>0.71099999999999997</v>
      </c>
      <c r="G63" s="41">
        <v>9.56</v>
      </c>
      <c r="H63" s="42">
        <v>42464</v>
      </c>
      <c r="I63" s="42">
        <v>13245</v>
      </c>
      <c r="J63" s="41">
        <v>16.5</v>
      </c>
      <c r="K63" s="42">
        <v>26757</v>
      </c>
      <c r="L63" s="41">
        <v>3.6</v>
      </c>
      <c r="M63" s="43">
        <v>5846</v>
      </c>
      <c r="N63" s="41">
        <v>1.42</v>
      </c>
      <c r="O63" s="41">
        <v>0.32</v>
      </c>
      <c r="P63" s="41">
        <v>3.2</v>
      </c>
      <c r="Q63" s="41">
        <v>2.8</v>
      </c>
      <c r="R63" s="42">
        <v>35207</v>
      </c>
      <c r="S63" s="41">
        <v>5.1999999999999998E-2</v>
      </c>
      <c r="T63" s="44">
        <f>SUM(E63+H63+I63+K63+M63+R63)</f>
        <v>128040</v>
      </c>
      <c r="U63" s="45"/>
      <c r="V63" s="46"/>
    </row>
    <row r="64" spans="1:22" x14ac:dyDescent="0.25">
      <c r="A64" s="40">
        <v>10</v>
      </c>
      <c r="B64" s="41">
        <v>1.659</v>
      </c>
      <c r="C64" s="42">
        <v>0</v>
      </c>
      <c r="D64" s="41">
        <v>1.0329999999999999</v>
      </c>
      <c r="E64" s="42">
        <v>4277</v>
      </c>
      <c r="F64" s="41">
        <v>0.90700000000000003</v>
      </c>
      <c r="G64" s="41">
        <v>8.3800000000000008</v>
      </c>
      <c r="H64" s="42">
        <v>42464</v>
      </c>
      <c r="I64" s="42">
        <v>11610</v>
      </c>
      <c r="J64" s="41">
        <v>11.61</v>
      </c>
      <c r="K64" s="42">
        <v>23439</v>
      </c>
      <c r="L64" s="41">
        <v>3.5</v>
      </c>
      <c r="M64" s="43">
        <v>5779</v>
      </c>
      <c r="N64" s="41"/>
      <c r="O64" s="41"/>
      <c r="P64" s="41"/>
      <c r="Q64" s="41"/>
      <c r="R64" s="42"/>
      <c r="S64" s="41">
        <v>1.9E-2</v>
      </c>
      <c r="T64" s="44">
        <f>SUM(E64+H64+I64+K64+M64)</f>
        <v>87569</v>
      </c>
      <c r="U64" s="45"/>
      <c r="V64" s="46"/>
    </row>
    <row r="65" spans="1:22" x14ac:dyDescent="0.25">
      <c r="A65" s="40">
        <v>11</v>
      </c>
      <c r="B65" s="41">
        <v>2.4540000000000002</v>
      </c>
      <c r="C65" s="42">
        <v>0</v>
      </c>
      <c r="D65" s="41">
        <v>1.014</v>
      </c>
      <c r="E65" s="42">
        <v>4198</v>
      </c>
      <c r="F65" s="41">
        <v>1.524</v>
      </c>
      <c r="G65" s="41">
        <v>12.54</v>
      </c>
      <c r="H65" s="42">
        <v>42464</v>
      </c>
      <c r="I65" s="42">
        <v>17374</v>
      </c>
      <c r="J65" s="41">
        <v>11.43</v>
      </c>
      <c r="K65" s="42">
        <v>23317</v>
      </c>
      <c r="L65" s="41"/>
      <c r="M65" s="43"/>
      <c r="N65" s="41"/>
      <c r="O65" s="41"/>
      <c r="P65" s="41"/>
      <c r="Q65" s="41"/>
      <c r="R65" s="42"/>
      <c r="S65" s="41"/>
      <c r="T65" s="44">
        <f>SUM(E65+H65+I65+K65+M65)</f>
        <v>87353</v>
      </c>
      <c r="U65" s="45"/>
      <c r="V65" s="46"/>
    </row>
    <row r="66" spans="1:22" ht="15.75" thickBot="1" x14ac:dyDescent="0.3">
      <c r="A66" s="47">
        <v>12</v>
      </c>
      <c r="B66" s="48">
        <v>2.2770000000000001</v>
      </c>
      <c r="C66" s="49">
        <v>0</v>
      </c>
      <c r="D66" s="48">
        <v>0.89300000000000002</v>
      </c>
      <c r="E66" s="49">
        <v>3697</v>
      </c>
      <c r="F66" s="48">
        <v>0.77400000000000002</v>
      </c>
      <c r="G66" s="48">
        <v>16.760000000000002</v>
      </c>
      <c r="H66" s="42">
        <v>42464</v>
      </c>
      <c r="I66" s="49">
        <v>13216</v>
      </c>
      <c r="J66" s="48"/>
      <c r="K66" s="49"/>
      <c r="L66" s="48">
        <v>4.4000000000000004</v>
      </c>
      <c r="M66" s="50">
        <v>10766</v>
      </c>
      <c r="N66" s="48"/>
      <c r="O66" s="48"/>
      <c r="P66" s="48"/>
      <c r="Q66" s="48"/>
      <c r="R66" s="49"/>
      <c r="S66" s="48"/>
      <c r="T66" s="51">
        <f>SUM(E66+H66+I66+K66+M66)</f>
        <v>70143</v>
      </c>
      <c r="U66" s="45"/>
      <c r="V66" s="46"/>
    </row>
    <row r="67" spans="1:22" ht="15.75" thickBot="1" x14ac:dyDescent="0.3">
      <c r="A67" s="52" t="s">
        <v>21</v>
      </c>
      <c r="B67" s="53">
        <f t="shared" ref="B67:S67" si="1">SUM(B55:B66)</f>
        <v>20.016999999999999</v>
      </c>
      <c r="C67" s="54">
        <f t="shared" si="1"/>
        <v>6462</v>
      </c>
      <c r="D67" s="53">
        <f t="shared" si="1"/>
        <v>13.56</v>
      </c>
      <c r="E67" s="54">
        <f t="shared" si="1"/>
        <v>56145</v>
      </c>
      <c r="F67" s="53">
        <f t="shared" si="1"/>
        <v>14.553000000000001</v>
      </c>
      <c r="G67" s="53">
        <f t="shared" si="1"/>
        <v>111.402</v>
      </c>
      <c r="H67" s="54">
        <f>SUM(H55:H66)</f>
        <v>509568</v>
      </c>
      <c r="I67" s="54">
        <f t="shared" si="1"/>
        <v>156294</v>
      </c>
      <c r="J67" s="53">
        <f t="shared" si="1"/>
        <v>100.16</v>
      </c>
      <c r="K67" s="54">
        <f t="shared" si="1"/>
        <v>215795</v>
      </c>
      <c r="L67" s="53">
        <f t="shared" si="1"/>
        <v>32.9</v>
      </c>
      <c r="M67" s="54">
        <f>SUM(M55:M66)</f>
        <v>70909</v>
      </c>
      <c r="N67" s="53">
        <f>SUM(N55:N66)</f>
        <v>4.3599999999999994</v>
      </c>
      <c r="O67" s="53">
        <f>SUM(O55:O66)</f>
        <v>0.7</v>
      </c>
      <c r="P67" s="53">
        <f>SUM(P55:P66)</f>
        <v>4.4000000000000004</v>
      </c>
      <c r="Q67" s="53">
        <f t="shared" si="1"/>
        <v>5.1999999999999993</v>
      </c>
      <c r="R67" s="54">
        <f t="shared" si="1"/>
        <v>72921</v>
      </c>
      <c r="S67" s="53">
        <f t="shared" si="1"/>
        <v>0.26600000000000001</v>
      </c>
      <c r="T67" s="55">
        <f>SUM(C67,E67,H67,I67,K67,M67,R67)</f>
        <v>1088094</v>
      </c>
      <c r="U67" s="45"/>
      <c r="V67" s="46"/>
    </row>
    <row r="68" spans="1:22" x14ac:dyDescent="0.25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45">
        <f>SUM(T55:T66)</f>
        <v>1088094</v>
      </c>
      <c r="V68" s="46"/>
    </row>
    <row r="69" spans="1:22" x14ac:dyDescent="0.25">
      <c r="A69" s="58" t="s">
        <v>47</v>
      </c>
      <c r="C69" s="59">
        <f>T67</f>
        <v>1088094</v>
      </c>
      <c r="D69" t="s">
        <v>48</v>
      </c>
    </row>
    <row r="70" spans="1:22" x14ac:dyDescent="0.25">
      <c r="A70" s="58" t="s">
        <v>49</v>
      </c>
      <c r="C70" s="59">
        <v>218717</v>
      </c>
      <c r="D70" s="60"/>
      <c r="E70" s="60"/>
    </row>
    <row r="71" spans="1:22" x14ac:dyDescent="0.25">
      <c r="A71" s="58" t="s">
        <v>19</v>
      </c>
      <c r="C71" s="61">
        <v>452500</v>
      </c>
      <c r="D71" s="62"/>
    </row>
    <row r="72" spans="1:22" x14ac:dyDescent="0.25">
      <c r="A72" s="63" t="s">
        <v>50</v>
      </c>
      <c r="B72" s="64"/>
      <c r="C72" s="65">
        <v>416877</v>
      </c>
      <c r="E72" s="62"/>
      <c r="F72" s="62"/>
    </row>
    <row r="75" spans="1:22" x14ac:dyDescent="0.25">
      <c r="A75" s="66" t="s">
        <v>23</v>
      </c>
      <c r="B75" s="23"/>
    </row>
    <row r="76" spans="1:22" x14ac:dyDescent="0.25">
      <c r="A76" s="67" t="s">
        <v>24</v>
      </c>
      <c r="B76" s="68"/>
      <c r="C76" s="68">
        <v>101000</v>
      </c>
    </row>
    <row r="77" spans="1:22" x14ac:dyDescent="0.25">
      <c r="A77" s="67" t="s">
        <v>51</v>
      </c>
      <c r="B77" s="67"/>
      <c r="C77" s="68">
        <v>13000</v>
      </c>
    </row>
    <row r="78" spans="1:22" x14ac:dyDescent="0.25">
      <c r="A78" s="63" t="s">
        <v>52</v>
      </c>
      <c r="B78" s="63"/>
      <c r="C78" s="68">
        <v>98000</v>
      </c>
    </row>
    <row r="79" spans="1:22" x14ac:dyDescent="0.25">
      <c r="A79" s="63" t="s">
        <v>52</v>
      </c>
      <c r="B79" s="63"/>
      <c r="C79" s="68">
        <v>98000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Toveř</dc:creator>
  <cp:lastModifiedBy>Obec Toveř</cp:lastModifiedBy>
  <dcterms:created xsi:type="dcterms:W3CDTF">2024-02-26T08:42:58Z</dcterms:created>
  <dcterms:modified xsi:type="dcterms:W3CDTF">2024-02-26T08:44:04Z</dcterms:modified>
</cp:coreProperties>
</file>