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ec\Desktop\"/>
    </mc:Choice>
  </mc:AlternateContent>
  <bookViews>
    <workbookView xWindow="120" yWindow="105" windowWidth="24915" windowHeight="12090"/>
  </bookViews>
  <sheets>
    <sheet name="List1" sheetId="1" r:id="rId1"/>
    <sheet name="List2" sheetId="2" r:id="rId2"/>
    <sheet name="List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P4" i="1" l="1"/>
  <c r="Q5" i="1" l="1"/>
  <c r="P5" i="1"/>
  <c r="P6" i="1"/>
  <c r="Q6" i="1"/>
  <c r="Q4" i="1"/>
</calcChain>
</file>

<file path=xl/sharedStrings.xml><?xml version="1.0" encoding="utf-8"?>
<sst xmlns="http://schemas.openxmlformats.org/spreadsheetml/2006/main" count="36" uniqueCount="23">
  <si>
    <t>Směsný komunální odpad (SKO)</t>
  </si>
  <si>
    <t>papír</t>
  </si>
  <si>
    <t>plasty</t>
  </si>
  <si>
    <t>sklo barevné</t>
  </si>
  <si>
    <t>bílé</t>
  </si>
  <si>
    <t>tetrapak</t>
  </si>
  <si>
    <t>objemný odpad</t>
  </si>
  <si>
    <t>nebezpečný odpad</t>
  </si>
  <si>
    <t>Pneu</t>
  </si>
  <si>
    <t>BIO</t>
  </si>
  <si>
    <t>TO+BIO</t>
  </si>
  <si>
    <t>rok</t>
  </si>
  <si>
    <t>obyvatel</t>
  </si>
  <si>
    <t>t</t>
  </si>
  <si>
    <t>kg/os.</t>
  </si>
  <si>
    <t>%</t>
  </si>
  <si>
    <t>KOVY</t>
  </si>
  <si>
    <t>Stavebnímateriál</t>
  </si>
  <si>
    <t>581</t>
  </si>
  <si>
    <t>245,7</t>
  </si>
  <si>
    <t>Tovéř 2011-2015</t>
  </si>
  <si>
    <t>ODPAD CELKEM</t>
  </si>
  <si>
    <t>POMĚR ODPAD CELKEM/TO+BIO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</si>
</sst>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_ ;\-#,##0\ "/>
    <numFmt numFmtId="165" formatCode="0.0"/>
  </numFmts>
  <fonts count="8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/>
    <xf numFmtId="164" fontId="0" fillId="0" borderId="2" xfId="0" applyNumberFormat="1" applyFill="1" applyBorder="1" applyAlignment="1"/>
    <xf numFmtId="0" fontId="2" fillId="3" borderId="4" xfId="0" applyFont="1" applyFill="1" applyBorder="1" applyAlignment="1">
      <alignment horizontal="right" wrapText="1"/>
    </xf>
    <xf numFmtId="0" fontId="2" fillId="3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6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2" borderId="8" xfId="0" applyNumberFormat="1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right" vertical="center"/>
    </xf>
    <xf numFmtId="1" fontId="0" fillId="0" borderId="0" xfId="0" applyNumberFormat="1"/>
    <xf numFmtId="0" fontId="7" fillId="0" borderId="10" xfId="0" applyFont="1" applyBorder="1" applyAlignment="1">
      <alignment vertical="center"/>
    </xf>
    <xf numFmtId="1" fontId="6" fillId="2" borderId="12" xfId="0" applyNumberFormat="1" applyFont="1" applyFill="1" applyBorder="1" applyAlignment="1">
      <alignment horizontal="center" vertical="center"/>
    </xf>
    <xf numFmtId="165" fontId="6" fillId="2" borderId="12" xfId="0" applyNumberFormat="1" applyFont="1" applyFill="1" applyBorder="1" applyAlignment="1">
      <alignment horizontal="center" vertical="center"/>
    </xf>
    <xf numFmtId="2" fontId="3" fillId="7" borderId="12" xfId="0" applyNumberFormat="1" applyFont="1" applyFill="1" applyBorder="1" applyAlignment="1">
      <alignment horizontal="center" vertical="center"/>
    </xf>
    <xf numFmtId="2" fontId="3" fillId="4" borderId="12" xfId="0" applyNumberFormat="1" applyFont="1" applyFill="1" applyBorder="1" applyAlignment="1">
      <alignment horizontal="center" vertical="center"/>
    </xf>
    <xf numFmtId="2" fontId="3" fillId="5" borderId="12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2" fontId="3" fillId="6" borderId="14" xfId="0" applyNumberFormat="1" applyFont="1" applyFill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164" fontId="5" fillId="0" borderId="0" xfId="0" applyNumberFormat="1" applyFont="1" applyFill="1" applyBorder="1"/>
    <xf numFmtId="1" fontId="6" fillId="0" borderId="0" xfId="0" applyNumberFormat="1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3" fillId="9" borderId="8" xfId="0" applyFont="1" applyFill="1" applyBorder="1" applyAlignment="1">
      <alignment horizontal="center" vertical="center"/>
    </xf>
    <xf numFmtId="2" fontId="3" fillId="9" borderId="14" xfId="0" applyNumberFormat="1" applyFont="1" applyFill="1" applyBorder="1" applyAlignment="1">
      <alignment horizontal="center" vertical="center"/>
    </xf>
    <xf numFmtId="0" fontId="7" fillId="0" borderId="16" xfId="0" applyFont="1" applyBorder="1" applyAlignment="1">
      <alignment vertical="center"/>
    </xf>
    <xf numFmtId="1" fontId="6" fillId="2" borderId="18" xfId="0" applyNumberFormat="1" applyFont="1" applyFill="1" applyBorder="1" applyAlignment="1">
      <alignment horizontal="center" vertical="center"/>
    </xf>
    <xf numFmtId="165" fontId="6" fillId="2" borderId="18" xfId="0" applyNumberFormat="1" applyFont="1" applyFill="1" applyBorder="1" applyAlignment="1">
      <alignment horizontal="center" vertical="center"/>
    </xf>
    <xf numFmtId="2" fontId="3" fillId="7" borderId="18" xfId="0" applyNumberFormat="1" applyFont="1" applyFill="1" applyBorder="1" applyAlignment="1">
      <alignment horizontal="center" vertical="center"/>
    </xf>
    <xf numFmtId="2" fontId="3" fillId="4" borderId="18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2" fontId="3" fillId="9" borderId="12" xfId="0" applyNumberFormat="1" applyFont="1" applyFill="1" applyBorder="1" applyAlignment="1">
      <alignment horizontal="center" vertical="center"/>
    </xf>
    <xf numFmtId="2" fontId="3" fillId="0" borderId="12" xfId="0" applyNumberFormat="1" applyFont="1" applyFill="1" applyBorder="1" applyAlignment="1">
      <alignment horizontal="center" vertical="center"/>
    </xf>
    <xf numFmtId="2" fontId="3" fillId="6" borderId="12" xfId="0" applyNumberFormat="1" applyFont="1" applyFill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wrapText="1"/>
    </xf>
    <xf numFmtId="164" fontId="5" fillId="0" borderId="8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165" fontId="6" fillId="0" borderId="12" xfId="0" applyNumberFormat="1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vertical="center"/>
    </xf>
    <xf numFmtId="165" fontId="3" fillId="0" borderId="12" xfId="0" applyNumberFormat="1" applyFont="1" applyFill="1" applyBorder="1" applyAlignment="1">
      <alignment horizontal="center" vertical="center"/>
    </xf>
    <xf numFmtId="2" fontId="3" fillId="8" borderId="13" xfId="0" applyNumberFormat="1" applyFont="1" applyFill="1" applyBorder="1" applyAlignment="1">
      <alignment horizontal="center" vertical="center"/>
    </xf>
    <xf numFmtId="2" fontId="3" fillId="8" borderId="19" xfId="0" applyNumberFormat="1" applyFont="1" applyFill="1" applyBorder="1" applyAlignment="1">
      <alignment horizontal="center" vertical="center"/>
    </xf>
    <xf numFmtId="2" fontId="3" fillId="8" borderId="12" xfId="0" applyNumberFormat="1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 vertical="center"/>
    </xf>
    <xf numFmtId="2" fontId="3" fillId="11" borderId="12" xfId="0" applyNumberFormat="1" applyFont="1" applyFill="1" applyBorder="1" applyAlignment="1">
      <alignment horizontal="center" vertical="center"/>
    </xf>
    <xf numFmtId="2" fontId="3" fillId="11" borderId="18" xfId="0" applyNumberFormat="1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2" fontId="3" fillId="12" borderId="12" xfId="0" applyNumberFormat="1" applyFont="1" applyFill="1" applyBorder="1" applyAlignment="1">
      <alignment horizontal="center" vertical="center"/>
    </xf>
    <xf numFmtId="2" fontId="3" fillId="12" borderId="18" xfId="0" applyNumberFormat="1" applyFont="1" applyFill="1" applyBorder="1" applyAlignment="1">
      <alignment horizontal="center" vertical="center"/>
    </xf>
    <xf numFmtId="0" fontId="3" fillId="13" borderId="8" xfId="0" applyFont="1" applyFill="1" applyBorder="1" applyAlignment="1">
      <alignment horizontal="center" vertical="center"/>
    </xf>
    <xf numFmtId="2" fontId="3" fillId="13" borderId="12" xfId="0" applyNumberFormat="1" applyFont="1" applyFill="1" applyBorder="1" applyAlignment="1">
      <alignment horizontal="center" vertical="center"/>
    </xf>
    <xf numFmtId="2" fontId="3" fillId="13" borderId="18" xfId="0" applyNumberFormat="1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/>
    </xf>
    <xf numFmtId="2" fontId="3" fillId="10" borderId="12" xfId="0" applyNumberFormat="1" applyFont="1" applyFill="1" applyBorder="1" applyAlignment="1">
      <alignment horizontal="center" vertical="center"/>
    </xf>
    <xf numFmtId="2" fontId="3" fillId="10" borderId="18" xfId="0" applyNumberFormat="1" applyFont="1" applyFill="1" applyBorder="1" applyAlignment="1">
      <alignment horizontal="center" vertical="center"/>
    </xf>
    <xf numFmtId="0" fontId="2" fillId="14" borderId="3" xfId="0" applyFont="1" applyFill="1" applyBorder="1" applyAlignment="1">
      <alignment horizontal="center" wrapText="1"/>
    </xf>
    <xf numFmtId="0" fontId="3" fillId="14" borderId="8" xfId="0" applyFont="1" applyFill="1" applyBorder="1" applyAlignment="1">
      <alignment horizontal="center" vertical="center"/>
    </xf>
    <xf numFmtId="2" fontId="3" fillId="14" borderId="12" xfId="0" applyNumberFormat="1" applyFont="1" applyFill="1" applyBorder="1" applyAlignment="1">
      <alignment horizontal="center" vertical="center"/>
    </xf>
    <xf numFmtId="2" fontId="3" fillId="14" borderId="18" xfId="0" applyNumberFormat="1" applyFont="1" applyFill="1" applyBorder="1" applyAlignment="1">
      <alignment horizontal="center" vertical="center"/>
    </xf>
    <xf numFmtId="0" fontId="2" fillId="13" borderId="3" xfId="0" applyFont="1" applyFill="1" applyBorder="1" applyAlignment="1">
      <alignment horizontal="center"/>
    </xf>
    <xf numFmtId="0" fontId="6" fillId="0" borderId="12" xfId="0" applyNumberFormat="1" applyFont="1" applyBorder="1" applyAlignment="1">
      <alignment horizontal="right"/>
    </xf>
    <xf numFmtId="49" fontId="5" fillId="0" borderId="11" xfId="0" applyNumberFormat="1" applyFont="1" applyBorder="1" applyAlignment="1">
      <alignment horizontal="right"/>
    </xf>
    <xf numFmtId="49" fontId="5" fillId="0" borderId="17" xfId="0" applyNumberFormat="1" applyFont="1" applyBorder="1" applyAlignment="1">
      <alignment horizontal="right"/>
    </xf>
    <xf numFmtId="49" fontId="5" fillId="0" borderId="12" xfId="0" applyNumberFormat="1" applyFont="1" applyBorder="1" applyAlignment="1">
      <alignment horizontal="right"/>
    </xf>
    <xf numFmtId="49" fontId="5" fillId="0" borderId="12" xfId="0" applyNumberFormat="1" applyFont="1" applyFill="1" applyBorder="1" applyAlignment="1">
      <alignment horizontal="right"/>
    </xf>
    <xf numFmtId="49" fontId="6" fillId="2" borderId="12" xfId="0" applyNumberFormat="1" applyFont="1" applyFill="1" applyBorder="1" applyAlignment="1">
      <alignment horizontal="center" vertical="center"/>
    </xf>
    <xf numFmtId="0" fontId="6" fillId="0" borderId="12" xfId="0" applyNumberFormat="1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6" fillId="9" borderId="12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center" vertical="center"/>
    </xf>
    <xf numFmtId="2" fontId="6" fillId="6" borderId="12" xfId="0" applyNumberFormat="1" applyFont="1" applyFill="1" applyBorder="1" applyAlignment="1">
      <alignment horizontal="center" vertical="center"/>
    </xf>
    <xf numFmtId="14" fontId="0" fillId="2" borderId="3" xfId="0" applyNumberForma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550830225422393"/>
          <c:y val="0.13004629023484998"/>
          <c:w val="0.51442972036109857"/>
          <c:h val="0.74762477355817147"/>
        </c:manualLayout>
      </c:layout>
      <c:pieChart>
        <c:varyColors val="1"/>
        <c:ser>
          <c:idx val="0"/>
          <c:order val="0"/>
          <c:tx>
            <c:strRef>
              <c:f>[1]Tovéř!$A$4</c:f>
              <c:strCache>
                <c:ptCount val="1"/>
                <c:pt idx="0">
                  <c:v>2015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rgbClr val="1F497D">
                  <a:lumMod val="60000"/>
                  <a:lumOff val="40000"/>
                </a:srgbClr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66FF33"/>
              </a:solidFill>
            </c:spPr>
          </c:dPt>
          <c:dPt>
            <c:idx val="6"/>
            <c:bubble3D val="0"/>
            <c:spPr>
              <a:solidFill>
                <a:prstClr val="white">
                  <a:lumMod val="65000"/>
                </a:prstClr>
              </a:solidFill>
            </c:spPr>
          </c:dPt>
          <c:dPt>
            <c:idx val="9"/>
            <c:bubble3D val="0"/>
            <c:spPr>
              <a:solidFill>
                <a:srgbClr val="9BBB59">
                  <a:lumMod val="75000"/>
                </a:srgb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([1]Tovéř!$C$2,[1]Tovéř!$E$2,[1]Tovéř!$F$2,[1]Tovéř!$G$2,[1]Tovéř!$H$2,[1]Tovéř!$I$2,[1]Tovéř!$J$2,[1]Tovéř!$K$2,[1]Tovéř!$L$2,[1]Tovéř!$M$2)</c:f>
              <c:strCache>
                <c:ptCount val="10"/>
                <c:pt idx="0">
                  <c:v>Směsný komunální odpad (SKO)</c:v>
                </c:pt>
                <c:pt idx="1">
                  <c:v>papír</c:v>
                </c:pt>
                <c:pt idx="2">
                  <c:v>plasty</c:v>
                </c:pt>
                <c:pt idx="3">
                  <c:v>sklo barevné</c:v>
                </c:pt>
                <c:pt idx="4">
                  <c:v>bílé</c:v>
                </c:pt>
                <c:pt idx="5">
                  <c:v>tetrapak</c:v>
                </c:pt>
                <c:pt idx="6">
                  <c:v>objemný odpad</c:v>
                </c:pt>
                <c:pt idx="7">
                  <c:v>nebezpečný odpad</c:v>
                </c:pt>
                <c:pt idx="8">
                  <c:v>Pneu</c:v>
                </c:pt>
                <c:pt idx="9">
                  <c:v>BIO</c:v>
                </c:pt>
              </c:strCache>
            </c:strRef>
          </c:cat>
          <c:val>
            <c:numRef>
              <c:f>([1]Tovéř!$C$4,[1]Tovéř!$E$4:$M$4)</c:f>
              <c:numCache>
                <c:formatCode>General</c:formatCode>
                <c:ptCount val="10"/>
                <c:pt idx="0">
                  <c:v>121.37</c:v>
                </c:pt>
                <c:pt idx="1">
                  <c:v>13.5</c:v>
                </c:pt>
                <c:pt idx="2">
                  <c:v>9.56</c:v>
                </c:pt>
                <c:pt idx="3">
                  <c:v>4.22</c:v>
                </c:pt>
                <c:pt idx="4">
                  <c:v>4.34</c:v>
                </c:pt>
                <c:pt idx="5">
                  <c:v>0.54</c:v>
                </c:pt>
                <c:pt idx="6">
                  <c:v>11.41</c:v>
                </c:pt>
                <c:pt idx="7">
                  <c:v>0.4</c:v>
                </c:pt>
                <c:pt idx="8">
                  <c:v>0.373</c:v>
                </c:pt>
                <c:pt idx="9">
                  <c:v>83.36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681368949973973"/>
          <c:y val="2.2886939527750956E-2"/>
          <c:w val="0.29677846338586705"/>
          <c:h val="0.45870083002968426"/>
        </c:manualLayout>
      </c:layout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pieChart>
        <c:varyColors val="1"/>
        <c:ser>
          <c:idx val="0"/>
          <c:order val="1"/>
          <c:tx>
            <c:strRef>
              <c:f>[1]Tovéř!$A$5</c:f>
              <c:strCache>
                <c:ptCount val="1"/>
                <c:pt idx="0">
                  <c:v>2013</c:v>
                </c:pt>
              </c:strCache>
            </c:strRef>
          </c:tx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Pt>
            <c:idx val="1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</c:spPr>
          </c:dPt>
          <c:dPt>
            <c:idx val="2"/>
            <c:bubble3D val="0"/>
            <c:spPr>
              <a:solidFill>
                <a:srgbClr val="FFFF00"/>
              </a:solidFill>
            </c:spPr>
          </c:dPt>
          <c:dPt>
            <c:idx val="3"/>
            <c:bubble3D val="0"/>
            <c:spPr>
              <a:solidFill>
                <a:srgbClr val="66FF33"/>
              </a:solidFill>
            </c:spPr>
          </c:dPt>
          <c:dPt>
            <c:idx val="6"/>
            <c:bubble3D val="0"/>
            <c:spPr>
              <a:solidFill>
                <a:schemeClr val="bg1">
                  <a:lumMod val="65000"/>
                </a:schemeClr>
              </a:solidFill>
            </c:spPr>
          </c:dPt>
          <c:dPt>
            <c:idx val="9"/>
            <c:bubble3D val="0"/>
            <c:spPr>
              <a:solidFill>
                <a:schemeClr val="accent3">
                  <a:lumMod val="75000"/>
                </a:schemeClr>
              </a:solidFill>
            </c:spPr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([1]Tovéř!$C$2,[1]Tovéř!$E$2,[1]Tovéř!$F$2,[1]Tovéř!$G$2,[1]Tovéř!$H$2,[1]Tovéř!$I$2,[1]Tovéř!$J$2,[1]Tovéř!$K$2,[1]Tovéř!$L$2,[1]Tovéř!$M$2)</c:f>
              <c:strCache>
                <c:ptCount val="10"/>
                <c:pt idx="0">
                  <c:v>Směsný komunální odpad (SKO)</c:v>
                </c:pt>
                <c:pt idx="1">
                  <c:v>papír</c:v>
                </c:pt>
                <c:pt idx="2">
                  <c:v>plasty</c:v>
                </c:pt>
                <c:pt idx="3">
                  <c:v>sklo barevné</c:v>
                </c:pt>
                <c:pt idx="4">
                  <c:v>bílé</c:v>
                </c:pt>
                <c:pt idx="5">
                  <c:v>tetrapak</c:v>
                </c:pt>
                <c:pt idx="6">
                  <c:v>objemný odpad</c:v>
                </c:pt>
                <c:pt idx="7">
                  <c:v>nebezpečný odpad</c:v>
                </c:pt>
                <c:pt idx="8">
                  <c:v>Pneu</c:v>
                </c:pt>
                <c:pt idx="9">
                  <c:v>BIO</c:v>
                </c:pt>
              </c:strCache>
            </c:strRef>
          </c:cat>
          <c:val>
            <c:numRef>
              <c:f>([1]Tovéř!$C$5,[1]Tovéř!$E$5,[1]Tovéř!$F$5,[1]Tovéř!$G$5,[1]Tovéř!$H$5,[1]Tovéř!$I$5,[1]Tovéř!$J$5,[1]Tovéř!$K$5,[1]Tovéř!$L$5,[1]Tovéř!$M$5)</c:f>
              <c:numCache>
                <c:formatCode>General</c:formatCode>
                <c:ptCount val="10"/>
                <c:pt idx="0">
                  <c:v>126.12</c:v>
                </c:pt>
                <c:pt idx="1">
                  <c:v>12.04</c:v>
                </c:pt>
                <c:pt idx="2">
                  <c:v>8.56</c:v>
                </c:pt>
                <c:pt idx="3">
                  <c:v>3.62</c:v>
                </c:pt>
                <c:pt idx="4">
                  <c:v>4.87</c:v>
                </c:pt>
                <c:pt idx="5">
                  <c:v>0.51</c:v>
                </c:pt>
                <c:pt idx="6">
                  <c:v>11.195</c:v>
                </c:pt>
                <c:pt idx="7">
                  <c:v>0.375</c:v>
                </c:pt>
                <c:pt idx="8">
                  <c:v>0.17599999999999999</c:v>
                </c:pt>
                <c:pt idx="9">
                  <c:v>57.82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[1]Tovéř!$A$5</c15:sqref>
                        </c15:formulaRef>
                      </c:ext>
                    </c:extLst>
                    <c:strCache>
                      <c:ptCount val="1"/>
                      <c:pt idx="0">
                        <c:v>2013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bg1">
                        <a:lumMod val="75000"/>
                      </a:schemeClr>
                    </a:solidFill>
                  </c:spPr>
                </c:dPt>
                <c:dPt>
                  <c:idx val="1"/>
                  <c:bubble3D val="0"/>
                  <c:spPr>
                    <a:solidFill>
                      <a:schemeClr val="tx2">
                        <a:lumMod val="60000"/>
                        <a:lumOff val="40000"/>
                      </a:schemeClr>
                    </a:solidFill>
                  </c:spPr>
                </c:dPt>
                <c:dPt>
                  <c:idx val="2"/>
                  <c:bubble3D val="0"/>
                  <c:spPr>
                    <a:solidFill>
                      <a:srgbClr val="FFFF00"/>
                    </a:solidFill>
                  </c:spPr>
                </c:dPt>
                <c:dPt>
                  <c:idx val="3"/>
                  <c:bubble3D val="0"/>
                  <c:spPr>
                    <a:solidFill>
                      <a:srgbClr val="66FF33"/>
                    </a:solidFill>
                  </c:spPr>
                </c:dPt>
                <c:dPt>
                  <c:idx val="6"/>
                  <c:bubble3D val="0"/>
                  <c:spPr>
                    <a:solidFill>
                      <a:schemeClr val="bg1">
                        <a:lumMod val="65000"/>
                      </a:schemeClr>
                    </a:solidFill>
                  </c:spPr>
                </c:dPt>
                <c:dPt>
                  <c:idx val="9"/>
                  <c:bubble3D val="0"/>
                  <c:spPr>
                    <a:solidFill>
                      <a:schemeClr val="accent3">
                        <a:lumMod val="75000"/>
                      </a:schemeClr>
                    </a:solidFill>
                  </c:spPr>
                </c:dPt>
                <c:cat>
                  <c:strRef>
                    <c:extLst>
                      <c:ext uri="{02D57815-91ED-43cb-92C2-25804820EDAC}">
                        <c15:formulaRef>
                          <c15:sqref>([1]Tovéř!$C$2,[1]Tovéř!$E$2,[1]Tovéř!$F$2,[1]Tovéř!$G$2,[1]Tovéř!$H$2,[1]Tovéř!$I$2,[1]Tovéř!$J$2,[1]Tovéř!$K$2,[1]Tovéř!$L$2,[1]Tovéř!$M$2)</c15:sqref>
                        </c15:formulaRef>
                      </c:ext>
                    </c:extLst>
                    <c:strCache>
                      <c:ptCount val="10"/>
                      <c:pt idx="0">
                        <c:v>Směsný komunální odpad (SKO)</c:v>
                      </c:pt>
                      <c:pt idx="1">
                        <c:v>papír</c:v>
                      </c:pt>
                      <c:pt idx="2">
                        <c:v>plasty</c:v>
                      </c:pt>
                      <c:pt idx="3">
                        <c:v>sklo barevné</c:v>
                      </c:pt>
                      <c:pt idx="4">
                        <c:v>bílé</c:v>
                      </c:pt>
                      <c:pt idx="5">
                        <c:v>tetrapak</c:v>
                      </c:pt>
                      <c:pt idx="6">
                        <c:v>objemný odpad</c:v>
                      </c:pt>
                      <c:pt idx="7">
                        <c:v>nebezpečný odpad</c:v>
                      </c:pt>
                      <c:pt idx="8">
                        <c:v>Pneu</c:v>
                      </c:pt>
                      <c:pt idx="9">
                        <c:v>BIO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([1]Tovéř!$C$5,[1]Tovéř!$E$5,[1]Tovéř!$F$5,[1]Tovéř!$G$5,[1]Tovéř!$H$5,[1]Tovéř!$I$5,[1]Tovéř!$J$5,[1]Tovéř!$K$5,[1]Tovéř!$L$5,[1]Tovéř!$M$5)</c15:sqref>
                        </c15:formulaRef>
                      </c:ext>
                    </c:extLst>
                    <c:numCache>
                      <c:formatCode>General</c:formatCode>
                      <c:ptCount val="10"/>
                      <c:pt idx="0">
                        <c:v>126.12</c:v>
                      </c:pt>
                      <c:pt idx="1">
                        <c:v>12.04</c:v>
                      </c:pt>
                      <c:pt idx="2">
                        <c:v>8.56</c:v>
                      </c:pt>
                      <c:pt idx="3">
                        <c:v>3.62</c:v>
                      </c:pt>
                      <c:pt idx="4">
                        <c:v>4.87</c:v>
                      </c:pt>
                      <c:pt idx="5">
                        <c:v>0.51</c:v>
                      </c:pt>
                      <c:pt idx="6">
                        <c:v>11.195</c:v>
                      </c:pt>
                      <c:pt idx="7">
                        <c:v>0.375</c:v>
                      </c:pt>
                      <c:pt idx="8">
                        <c:v>0.17599999999999999</c:v>
                      </c:pt>
                      <c:pt idx="9">
                        <c:v>57.82</c:v>
                      </c:pt>
                    </c:numCache>
                  </c:numRef>
                </c:val>
              </c15:ser>
            </c15:filteredPieSeries>
          </c:ext>
        </c:extLst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cs-CZ"/>
        </a:p>
      </c:txPr>
    </c:legend>
    <c:plotVisOnly val="1"/>
    <c:dispBlanksAs val="gap"/>
    <c:showDLblsOverMax val="0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123824</xdr:colOff>
      <xdr:row>11</xdr:row>
      <xdr:rowOff>104775</xdr:rowOff>
    </xdr:from>
    <xdr:to>
      <xdr:col>26</xdr:col>
      <xdr:colOff>0</xdr:colOff>
      <xdr:row>37</xdr:row>
      <xdr:rowOff>47624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190500</xdr:colOff>
      <xdr:row>11</xdr:row>
      <xdr:rowOff>104776</xdr:rowOff>
    </xdr:from>
    <xdr:to>
      <xdr:col>14</xdr:col>
      <xdr:colOff>9525</xdr:colOff>
      <xdr:row>37</xdr:row>
      <xdr:rowOff>114300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tk&#225;n&#237;%20se%20starosty/Produkce%20odpad&#367;%20OBCE%20od%20r.20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šky pro obce"/>
      <sheetName val="SKO2009-20012"/>
      <sheetName val="2009"/>
      <sheetName val="2010"/>
      <sheetName val="2011"/>
      <sheetName val="2012"/>
      <sheetName val="2013"/>
      <sheetName val="2014"/>
      <sheetName val="2015"/>
      <sheetName val="SKO"/>
      <sheetName val="papír"/>
      <sheetName val="plast"/>
      <sheetName val="sklo"/>
      <sheetName val="tetrapak"/>
      <sheetName val="VO"/>
      <sheetName val="NO"/>
      <sheetName val="Pneu"/>
      <sheetName val="BRKO"/>
      <sheetName val="Obce nad 2500"/>
      <sheetName val="Tovéř"/>
      <sheetName val="Horka 11-14"/>
      <sheetName val="2013-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2">
          <cell r="C2" t="str">
            <v>Směsný komunální odpad (SKO)</v>
          </cell>
          <cell r="E2" t="str">
            <v>papír</v>
          </cell>
          <cell r="F2" t="str">
            <v>plasty</v>
          </cell>
          <cell r="G2" t="str">
            <v>sklo barevné</v>
          </cell>
          <cell r="H2" t="str">
            <v>bílé</v>
          </cell>
          <cell r="I2" t="str">
            <v>tetrapak</v>
          </cell>
          <cell r="J2" t="str">
            <v>objemný odpad</v>
          </cell>
          <cell r="K2" t="str">
            <v>nebezpečný odpad</v>
          </cell>
          <cell r="L2" t="str">
            <v>Pneu</v>
          </cell>
          <cell r="M2" t="str">
            <v>BIO</v>
          </cell>
        </row>
        <row r="4">
          <cell r="A4">
            <v>2015</v>
          </cell>
          <cell r="C4">
            <v>121.37</v>
          </cell>
          <cell r="E4">
            <v>13.5</v>
          </cell>
          <cell r="F4">
            <v>9.56</v>
          </cell>
          <cell r="G4">
            <v>4.22</v>
          </cell>
          <cell r="H4">
            <v>4.34</v>
          </cell>
          <cell r="I4">
            <v>0.54</v>
          </cell>
          <cell r="J4">
            <v>11.41</v>
          </cell>
          <cell r="K4">
            <v>0.4</v>
          </cell>
          <cell r="L4">
            <v>0.373</v>
          </cell>
          <cell r="M4">
            <v>83.36</v>
          </cell>
        </row>
        <row r="5">
          <cell r="A5">
            <v>2013</v>
          </cell>
          <cell r="C5">
            <v>126.12</v>
          </cell>
          <cell r="E5">
            <v>12.04</v>
          </cell>
          <cell r="F5">
            <v>8.56</v>
          </cell>
          <cell r="G5">
            <v>3.62</v>
          </cell>
          <cell r="H5">
            <v>4.87</v>
          </cell>
          <cell r="I5">
            <v>0.51</v>
          </cell>
          <cell r="J5">
            <v>11.195</v>
          </cell>
          <cell r="K5">
            <v>0.375</v>
          </cell>
          <cell r="L5">
            <v>0.17599999999999999</v>
          </cell>
          <cell r="M5">
            <v>57.82</v>
          </cell>
        </row>
      </sheetData>
      <sheetData sheetId="20"/>
      <sheetData sheetId="2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workbookViewId="0">
      <selection activeCell="R2" sqref="R2"/>
    </sheetView>
  </sheetViews>
  <sheetFormatPr defaultRowHeight="15" x14ac:dyDescent="0.25"/>
  <cols>
    <col min="1" max="1" width="6.140625" bestFit="1" customWidth="1"/>
    <col min="3" max="3" width="11.42578125" customWidth="1"/>
    <col min="4" max="4" width="7.28515625" bestFit="1" customWidth="1"/>
    <col min="5" max="5" width="9" customWidth="1"/>
    <col min="6" max="6" width="6.140625" bestFit="1" customWidth="1"/>
    <col min="7" max="7" width="6.28515625" bestFit="1" customWidth="1"/>
    <col min="8" max="8" width="8.42578125" bestFit="1" customWidth="1"/>
    <col min="9" max="9" width="5" bestFit="1" customWidth="1"/>
    <col min="10" max="10" width="8.42578125" bestFit="1" customWidth="1"/>
    <col min="11" max="11" width="8.85546875" bestFit="1" customWidth="1"/>
    <col min="12" max="12" width="11.7109375" bestFit="1" customWidth="1"/>
    <col min="13" max="13" width="5.5703125" bestFit="1" customWidth="1"/>
    <col min="14" max="14" width="7.28515625" bestFit="1" customWidth="1"/>
    <col min="15" max="15" width="7.28515625" customWidth="1"/>
    <col min="16" max="16" width="9.28515625" customWidth="1"/>
    <col min="17" max="17" width="7.5703125" bestFit="1" customWidth="1"/>
    <col min="18" max="18" width="16.42578125" customWidth="1"/>
  </cols>
  <sheetData>
    <row r="1" spans="1:21" ht="22.5" customHeight="1" thickBot="1" x14ac:dyDescent="0.4">
      <c r="A1" s="1" t="s">
        <v>20</v>
      </c>
      <c r="S1" s="2"/>
      <c r="T1" s="3"/>
    </row>
    <row r="2" spans="1:21" ht="30" x14ac:dyDescent="0.25">
      <c r="A2" s="4"/>
      <c r="B2" s="5"/>
      <c r="C2" s="100" t="s">
        <v>0</v>
      </c>
      <c r="D2" s="100"/>
      <c r="E2" s="57" t="s">
        <v>17</v>
      </c>
      <c r="F2" s="42" t="s">
        <v>1</v>
      </c>
      <c r="G2" s="68" t="s">
        <v>2</v>
      </c>
      <c r="H2" s="6" t="s">
        <v>3</v>
      </c>
      <c r="I2" s="7" t="s">
        <v>4</v>
      </c>
      <c r="J2" s="8" t="s">
        <v>5</v>
      </c>
      <c r="K2" s="78" t="s">
        <v>6</v>
      </c>
      <c r="L2" s="82" t="s">
        <v>7</v>
      </c>
      <c r="M2" s="86" t="s">
        <v>8</v>
      </c>
      <c r="N2" s="9" t="s">
        <v>9</v>
      </c>
      <c r="O2" s="44" t="s">
        <v>16</v>
      </c>
      <c r="P2" s="10" t="s">
        <v>21</v>
      </c>
      <c r="Q2" s="11" t="s">
        <v>10</v>
      </c>
      <c r="R2" s="101" t="s">
        <v>22</v>
      </c>
      <c r="S2" s="12"/>
      <c r="T2" s="13"/>
      <c r="U2" s="14"/>
    </row>
    <row r="3" spans="1:21" ht="16.5" thickBot="1" x14ac:dyDescent="0.3">
      <c r="A3" s="15" t="s">
        <v>11</v>
      </c>
      <c r="B3" s="16" t="s">
        <v>12</v>
      </c>
      <c r="C3" s="17" t="s">
        <v>13</v>
      </c>
      <c r="D3" s="17" t="s">
        <v>14</v>
      </c>
      <c r="E3" s="58" t="s">
        <v>13</v>
      </c>
      <c r="F3" s="43" t="s">
        <v>13</v>
      </c>
      <c r="G3" s="69" t="s">
        <v>13</v>
      </c>
      <c r="H3" s="72" t="s">
        <v>13</v>
      </c>
      <c r="I3" s="18" t="s">
        <v>13</v>
      </c>
      <c r="J3" s="19" t="s">
        <v>13</v>
      </c>
      <c r="K3" s="79" t="s">
        <v>13</v>
      </c>
      <c r="L3" s="83" t="s">
        <v>13</v>
      </c>
      <c r="M3" s="75" t="s">
        <v>13</v>
      </c>
      <c r="N3" s="20" t="s">
        <v>13</v>
      </c>
      <c r="O3" s="45" t="s">
        <v>13</v>
      </c>
      <c r="P3" s="21" t="s">
        <v>13</v>
      </c>
      <c r="Q3" s="22" t="s">
        <v>13</v>
      </c>
      <c r="R3" s="23" t="s">
        <v>15</v>
      </c>
      <c r="S3" s="24"/>
      <c r="T3" s="25"/>
      <c r="U3" s="26"/>
    </row>
    <row r="4" spans="1:21" ht="16.5" thickTop="1" x14ac:dyDescent="0.25">
      <c r="A4" s="27">
        <v>2015</v>
      </c>
      <c r="B4" s="88">
        <v>604</v>
      </c>
      <c r="C4" s="28">
        <v>119.12</v>
      </c>
      <c r="D4" s="29">
        <v>197.21</v>
      </c>
      <c r="E4" s="59">
        <v>0</v>
      </c>
      <c r="F4" s="65">
        <v>13.44</v>
      </c>
      <c r="G4" s="70">
        <v>9.4559999999999995</v>
      </c>
      <c r="H4" s="73">
        <v>4.72</v>
      </c>
      <c r="I4" s="30">
        <v>5.34</v>
      </c>
      <c r="J4" s="31">
        <v>0.54</v>
      </c>
      <c r="K4" s="80">
        <v>11.41</v>
      </c>
      <c r="L4" s="84">
        <v>0.4</v>
      </c>
      <c r="M4" s="76">
        <v>0.373</v>
      </c>
      <c r="N4" s="32">
        <v>87.5</v>
      </c>
      <c r="O4" s="46">
        <v>0.25</v>
      </c>
      <c r="P4" s="33">
        <f>SUM(C4,F4,G4,H4,I4,J4,K4,L4,M4,N4)</f>
        <v>252.29899999999998</v>
      </c>
      <c r="Q4" s="34">
        <f>SUM(F4,G4,H4,I4,J4,N4)</f>
        <v>120.99600000000001</v>
      </c>
      <c r="R4" s="35">
        <v>47.98</v>
      </c>
      <c r="S4" s="24"/>
      <c r="T4" s="25"/>
      <c r="U4" s="26"/>
    </row>
    <row r="5" spans="1:21" ht="15.75" x14ac:dyDescent="0.25">
      <c r="A5" s="47">
        <v>2014</v>
      </c>
      <c r="B5" s="89">
        <v>595</v>
      </c>
      <c r="C5" s="48">
        <v>125.63</v>
      </c>
      <c r="D5" s="49">
        <v>211.76</v>
      </c>
      <c r="E5" s="60">
        <v>10.67</v>
      </c>
      <c r="F5" s="66">
        <v>12.97</v>
      </c>
      <c r="G5" s="71">
        <v>9.7100000000000009</v>
      </c>
      <c r="H5" s="74">
        <v>3.82</v>
      </c>
      <c r="I5" s="50">
        <v>4</v>
      </c>
      <c r="J5" s="51">
        <v>0.46</v>
      </c>
      <c r="K5" s="81">
        <v>8.49</v>
      </c>
      <c r="L5" s="85">
        <v>0.378</v>
      </c>
      <c r="M5" s="77">
        <v>0.57999999999999996</v>
      </c>
      <c r="N5" s="52">
        <v>61.57</v>
      </c>
      <c r="O5" s="53">
        <v>0</v>
      </c>
      <c r="P5" s="54">
        <f>SUM(C5,E5,F5,G5,H5,I5,J5,K5,L5,M5,N5,O5)</f>
        <v>238.27799999999999</v>
      </c>
      <c r="Q5" s="55">
        <f>SUM(F5:N5)</f>
        <v>101.97800000000001</v>
      </c>
      <c r="R5" s="56">
        <v>42.8</v>
      </c>
      <c r="S5" s="24"/>
      <c r="T5" s="25"/>
      <c r="U5" s="26"/>
    </row>
    <row r="6" spans="1:21" ht="15.75" x14ac:dyDescent="0.25">
      <c r="A6" s="61">
        <v>2013</v>
      </c>
      <c r="B6" s="90">
        <v>591</v>
      </c>
      <c r="C6" s="28">
        <v>126.12</v>
      </c>
      <c r="D6" s="92">
        <v>213.2</v>
      </c>
      <c r="E6" s="62">
        <v>0</v>
      </c>
      <c r="F6" s="67">
        <v>12.01</v>
      </c>
      <c r="G6" s="70">
        <v>8.56</v>
      </c>
      <c r="H6" s="73">
        <v>4.42</v>
      </c>
      <c r="I6" s="30">
        <v>4.9400000000000004</v>
      </c>
      <c r="J6" s="31">
        <v>0.51</v>
      </c>
      <c r="K6" s="80">
        <v>11.195</v>
      </c>
      <c r="L6" s="84">
        <v>0.375</v>
      </c>
      <c r="M6" s="76">
        <v>0.17599999999999999</v>
      </c>
      <c r="N6" s="32">
        <v>61.42</v>
      </c>
      <c r="O6" s="53">
        <v>0.2</v>
      </c>
      <c r="P6" s="54">
        <f>SUM(C6,F6,G6,H6,I6,J6,K6,L6,M6,N6,O6)</f>
        <v>229.92599999999993</v>
      </c>
      <c r="Q6" s="55">
        <f>SUM(F6,G6,H6,I6,J6,N6,O6)</f>
        <v>92.060000000000016</v>
      </c>
      <c r="R6" s="56">
        <v>40.03</v>
      </c>
      <c r="S6" s="24"/>
      <c r="T6" s="25"/>
      <c r="U6" s="26"/>
    </row>
    <row r="7" spans="1:21" ht="15.75" x14ac:dyDescent="0.25">
      <c r="A7" s="63">
        <v>2012</v>
      </c>
      <c r="B7" s="87">
        <v>590</v>
      </c>
      <c r="C7" s="28">
        <v>140</v>
      </c>
      <c r="D7" s="92">
        <v>237.3</v>
      </c>
      <c r="E7" s="93">
        <v>0</v>
      </c>
      <c r="F7" s="67">
        <v>12.15</v>
      </c>
      <c r="G7" s="70">
        <v>7.84</v>
      </c>
      <c r="H7" s="73">
        <v>9.4</v>
      </c>
      <c r="I7" s="30">
        <v>0.4</v>
      </c>
      <c r="J7" s="94">
        <v>0.4</v>
      </c>
      <c r="K7" s="80">
        <v>23.9</v>
      </c>
      <c r="L7" s="84">
        <v>0.78</v>
      </c>
      <c r="M7" s="95">
        <v>0.126</v>
      </c>
      <c r="N7" s="32">
        <v>50.7</v>
      </c>
      <c r="O7" s="96">
        <v>0</v>
      </c>
      <c r="P7" s="98" t="s">
        <v>19</v>
      </c>
      <c r="Q7" s="99">
        <v>80.89</v>
      </c>
      <c r="R7" s="97">
        <v>32.9</v>
      </c>
      <c r="S7" s="24"/>
      <c r="T7" s="25"/>
    </row>
    <row r="8" spans="1:21" ht="15.75" x14ac:dyDescent="0.25">
      <c r="A8" s="63">
        <v>2011</v>
      </c>
      <c r="B8" s="91" t="s">
        <v>18</v>
      </c>
      <c r="C8" s="28">
        <v>157.5</v>
      </c>
      <c r="D8" s="29">
        <v>272</v>
      </c>
      <c r="E8" s="62">
        <v>0</v>
      </c>
      <c r="F8" s="67">
        <v>7.66</v>
      </c>
      <c r="G8" s="70">
        <v>6.67</v>
      </c>
      <c r="H8" s="73">
        <v>9.7899999999999991</v>
      </c>
      <c r="I8" s="54">
        <v>0</v>
      </c>
      <c r="J8" s="31">
        <v>0</v>
      </c>
      <c r="K8" s="80">
        <v>34</v>
      </c>
      <c r="L8" s="84">
        <v>0.34</v>
      </c>
      <c r="M8" s="76">
        <v>0.06</v>
      </c>
      <c r="N8" s="32">
        <v>0</v>
      </c>
      <c r="O8" s="53">
        <v>0</v>
      </c>
      <c r="P8" s="54">
        <v>216.52</v>
      </c>
      <c r="Q8" s="55">
        <v>24.12</v>
      </c>
      <c r="R8" s="64">
        <v>11.14</v>
      </c>
    </row>
    <row r="9" spans="1:21" ht="15.75" x14ac:dyDescent="0.25">
      <c r="A9" s="36"/>
      <c r="B9" s="37"/>
      <c r="C9" s="38"/>
      <c r="D9" s="39"/>
      <c r="E9" s="39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</row>
    <row r="10" spans="1:21" x14ac:dyDescent="0.25">
      <c r="P10" s="26"/>
    </row>
  </sheetData>
  <mergeCells count="1">
    <mergeCell ref="C2:D2"/>
  </mergeCells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8"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plachy</dc:creator>
  <cp:lastModifiedBy>Obec</cp:lastModifiedBy>
  <dcterms:created xsi:type="dcterms:W3CDTF">2016-01-07T08:28:12Z</dcterms:created>
  <dcterms:modified xsi:type="dcterms:W3CDTF">2016-02-03T15:48:29Z</dcterms:modified>
</cp:coreProperties>
</file>